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6" windowWidth="12120" windowHeight="7680" activeTab="0"/>
  </bookViews>
  <sheets>
    <sheet name="Travel Log" sheetId="1" r:id="rId1"/>
    <sheet name="Destination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<sst xmlns="http://schemas.openxmlformats.org/spreadsheetml/2006/main" count="170" uniqueCount="25">
  <si>
    <t>Day</t>
  </si>
  <si>
    <t>Destination</t>
  </si>
  <si>
    <t>Pvt</t>
  </si>
  <si>
    <t xml:space="preserve">Total </t>
  </si>
  <si>
    <t>Private</t>
  </si>
  <si>
    <t>Business</t>
  </si>
  <si>
    <t>Name</t>
  </si>
  <si>
    <t>Kms</t>
  </si>
  <si>
    <t>Office</t>
  </si>
  <si>
    <t>Public Holiday</t>
  </si>
  <si>
    <t>Weekend - Home</t>
  </si>
  <si>
    <t>busi</t>
  </si>
  <si>
    <t>pvt</t>
  </si>
  <si>
    <t>Bus 2</t>
  </si>
  <si>
    <t>Bus 1</t>
  </si>
  <si>
    <t>Bus 3</t>
  </si>
  <si>
    <t>Total</t>
  </si>
  <si>
    <t>Opening Odometer Reading</t>
  </si>
  <si>
    <t>Closing Odometer Reading</t>
  </si>
  <si>
    <t>OB</t>
  </si>
  <si>
    <t>CB</t>
  </si>
  <si>
    <t>Must be Nil</t>
  </si>
  <si>
    <t>DESTINATIONS &amp; REASONS FOR TRIPS</t>
  </si>
  <si>
    <t>Home to Work and back</t>
  </si>
  <si>
    <t>Travel Log book for year ending 28 Feb 2023</t>
  </si>
</sst>
</file>

<file path=xl/styles.xml><?xml version="1.0" encoding="utf-8"?>
<styleSheet xmlns="http://schemas.openxmlformats.org/spreadsheetml/2006/main">
  <numFmts count="32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_(* #,##0.0_);_(* \(#,##0.0\);_(* &quot;-&quot;??_);_(@_)"/>
    <numFmt numFmtId="187" formatCode="_(* #,##0_);_(* \(#,##0\);_(* &quot;-&quot;??_);_(@_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187" fontId="0" fillId="0" borderId="0" xfId="42" applyNumberFormat="1" applyFont="1" applyAlignment="1">
      <alignment/>
    </xf>
    <xf numFmtId="187" fontId="0" fillId="0" borderId="10" xfId="42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87" fontId="0" fillId="0" borderId="13" xfId="42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9" fontId="0" fillId="0" borderId="0" xfId="59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187" fontId="0" fillId="0" borderId="0" xfId="0" applyNumberFormat="1" applyFill="1" applyAlignment="1">
      <alignment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53" applyFont="1" applyAlignment="1">
      <alignment/>
    </xf>
    <xf numFmtId="171" fontId="0" fillId="0" borderId="0" xfId="42" applyFont="1" applyFill="1" applyAlignment="1">
      <alignment/>
    </xf>
    <xf numFmtId="187" fontId="0" fillId="0" borderId="0" xfId="42" applyNumberFormat="1" applyFont="1" applyFill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17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7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6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W52"/>
  <sheetViews>
    <sheetView tabSelected="1" zoomScale="70" zoomScaleNormal="70" zoomScalePageLayoutView="0" workbookViewId="0" topLeftCell="A3">
      <selection activeCell="K52" sqref="K52"/>
    </sheetView>
  </sheetViews>
  <sheetFormatPr defaultColWidth="9.140625" defaultRowHeight="12.75"/>
  <cols>
    <col min="1" max="2" width="8.8515625" style="8" customWidth="1"/>
    <col min="3" max="3" width="6.7109375" style="8" customWidth="1"/>
    <col min="4" max="4" width="4.421875" style="8" customWidth="1"/>
    <col min="5" max="6" width="2.8515625" style="8" customWidth="1"/>
    <col min="7" max="7" width="4.140625" style="8" customWidth="1"/>
    <col min="8" max="8" width="27.57421875" style="8" bestFit="1" customWidth="1"/>
    <col min="9" max="9" width="12.8515625" style="8" customWidth="1"/>
    <col min="10" max="10" width="13.28125" style="8" customWidth="1"/>
    <col min="11" max="14" width="8.8515625" style="8" customWidth="1"/>
    <col min="15" max="15" width="1.8515625" style="8" customWidth="1"/>
    <col min="16" max="17" width="8.421875" style="8" customWidth="1"/>
    <col min="18" max="18" width="8.8515625" style="8" customWidth="1"/>
    <col min="19" max="21" width="4.421875" style="8" customWidth="1"/>
    <col min="22" max="22" width="3.8515625" style="8" customWidth="1"/>
    <col min="23" max="25" width="15.57421875" style="8" customWidth="1"/>
    <col min="26" max="29" width="8.8515625" style="8" customWidth="1"/>
    <col min="30" max="30" width="2.140625" style="8" customWidth="1"/>
    <col min="31" max="32" width="7.28125" style="8" customWidth="1"/>
    <col min="33" max="33" width="8.8515625" style="8" customWidth="1"/>
    <col min="34" max="36" width="3.421875" style="8" customWidth="1"/>
    <col min="37" max="37" width="3.28125" style="8" customWidth="1"/>
    <col min="38" max="40" width="17.00390625" style="8" customWidth="1"/>
    <col min="41" max="44" width="8.8515625" style="8" customWidth="1"/>
    <col min="45" max="45" width="1.1484375" style="8" customWidth="1"/>
    <col min="46" max="47" width="7.7109375" style="8" customWidth="1"/>
    <col min="48" max="48" width="8.8515625" style="8" customWidth="1"/>
    <col min="49" max="51" width="3.421875" style="8" customWidth="1"/>
    <col min="52" max="52" width="3.28125" style="8" customWidth="1"/>
    <col min="53" max="53" width="15.57421875" style="8" customWidth="1"/>
    <col min="54" max="55" width="13.28125" style="8" customWidth="1"/>
    <col min="56" max="59" width="8.8515625" style="8" customWidth="1"/>
    <col min="60" max="60" width="1.57421875" style="8" customWidth="1"/>
    <col min="61" max="62" width="7.140625" style="8" customWidth="1"/>
    <col min="63" max="63" width="8.8515625" style="8" customWidth="1"/>
    <col min="64" max="66" width="2.8515625" style="8" customWidth="1"/>
    <col min="67" max="67" width="2.7109375" style="8" customWidth="1"/>
    <col min="68" max="70" width="16.140625" style="8" customWidth="1"/>
    <col min="71" max="74" width="8.8515625" style="8" customWidth="1"/>
    <col min="75" max="75" width="1.7109375" style="8" customWidth="1"/>
    <col min="76" max="77" width="8.28125" style="8" customWidth="1"/>
    <col min="78" max="78" width="8.8515625" style="8" customWidth="1"/>
    <col min="79" max="81" width="3.28125" style="8" customWidth="1"/>
    <col min="82" max="82" width="2.7109375" style="8" customWidth="1"/>
    <col min="83" max="85" width="14.28125" style="8" customWidth="1"/>
    <col min="86" max="89" width="8.8515625" style="8" customWidth="1"/>
    <col min="90" max="90" width="1.57421875" style="8" customWidth="1"/>
    <col min="91" max="92" width="8.140625" style="8" customWidth="1"/>
    <col min="93" max="93" width="8.8515625" style="8" customWidth="1"/>
    <col min="94" max="96" width="2.8515625" style="8" customWidth="1"/>
    <col min="97" max="97" width="2.28125" style="8" customWidth="1"/>
    <col min="98" max="100" width="19.8515625" style="8" customWidth="1"/>
    <col min="101" max="104" width="8.8515625" style="8" customWidth="1"/>
    <col min="105" max="105" width="1.57421875" style="8" customWidth="1"/>
    <col min="106" max="107" width="9.57421875" style="8" customWidth="1"/>
    <col min="108" max="108" width="8.8515625" style="8" customWidth="1"/>
    <col min="109" max="111" width="3.00390625" style="8" customWidth="1"/>
    <col min="112" max="112" width="2.421875" style="8" customWidth="1"/>
    <col min="113" max="115" width="15.28125" style="8" customWidth="1"/>
    <col min="116" max="119" width="8.8515625" style="8" customWidth="1"/>
    <col min="120" max="120" width="1.7109375" style="8" customWidth="1"/>
    <col min="121" max="122" width="8.28125" style="8" customWidth="1"/>
    <col min="123" max="123" width="8.8515625" style="8" customWidth="1"/>
    <col min="124" max="126" width="3.28125" style="8" customWidth="1"/>
    <col min="127" max="127" width="4.8515625" style="8" customWidth="1"/>
    <col min="128" max="130" width="17.00390625" style="8" customWidth="1"/>
    <col min="131" max="134" width="8.8515625" style="8" customWidth="1"/>
    <col min="135" max="135" width="0.71875" style="8" customWidth="1"/>
    <col min="136" max="137" width="8.28125" style="8" customWidth="1"/>
    <col min="138" max="138" width="8.8515625" style="8" customWidth="1"/>
    <col min="139" max="141" width="4.00390625" style="8" customWidth="1"/>
    <col min="142" max="142" width="2.28125" style="8" customWidth="1"/>
    <col min="143" max="145" width="17.421875" style="8" customWidth="1"/>
    <col min="146" max="149" width="8.8515625" style="8" customWidth="1"/>
    <col min="150" max="150" width="1.8515625" style="8" customWidth="1"/>
    <col min="151" max="152" width="9.57421875" style="8" customWidth="1"/>
    <col min="153" max="153" width="8.8515625" style="8" customWidth="1"/>
    <col min="154" max="156" width="3.421875" style="8" customWidth="1"/>
    <col min="157" max="157" width="2.8515625" style="8" customWidth="1"/>
    <col min="158" max="160" width="15.00390625" style="8" customWidth="1"/>
    <col min="161" max="164" width="8.8515625" style="8" customWidth="1"/>
    <col min="165" max="165" width="1.8515625" style="8" customWidth="1"/>
    <col min="166" max="167" width="8.421875" style="8" customWidth="1"/>
    <col min="168" max="168" width="8.8515625" style="8" customWidth="1"/>
    <col min="169" max="171" width="3.57421875" style="8" customWidth="1"/>
    <col min="172" max="172" width="3.00390625" style="8" customWidth="1"/>
    <col min="173" max="175" width="19.8515625" style="8" customWidth="1"/>
    <col min="176" max="16384" width="8.8515625" style="8" customWidth="1"/>
  </cols>
  <sheetData>
    <row r="1" ht="12.75">
      <c r="C1" s="9" t="s">
        <v>24</v>
      </c>
    </row>
    <row r="3" spans="3:40" ht="12.75">
      <c r="C3" s="8" t="s">
        <v>5</v>
      </c>
      <c r="H3" s="19">
        <f>SUM(K46:FW46)</f>
        <v>0</v>
      </c>
      <c r="I3" s="19"/>
      <c r="J3" s="19"/>
      <c r="K3" s="10">
        <f>+H3/H5</f>
        <v>0</v>
      </c>
      <c r="L3" s="10"/>
      <c r="M3" s="10"/>
      <c r="N3" s="19"/>
      <c r="R3" s="10"/>
      <c r="Z3" s="20"/>
      <c r="AA3" s="20"/>
      <c r="AB3" s="20"/>
      <c r="AC3" s="20"/>
      <c r="AL3" s="19"/>
      <c r="AM3" s="19"/>
      <c r="AN3" s="19"/>
    </row>
    <row r="4" spans="3:29" ht="12.75">
      <c r="C4" s="8" t="s">
        <v>4</v>
      </c>
      <c r="H4" s="19">
        <f>SUM(N47:FW47)</f>
        <v>2920</v>
      </c>
      <c r="I4" s="19"/>
      <c r="J4" s="19"/>
      <c r="K4" s="10">
        <f>+H4/H5</f>
        <v>1</v>
      </c>
      <c r="L4" s="10"/>
      <c r="M4" s="10"/>
      <c r="N4" s="19"/>
      <c r="R4" s="10"/>
      <c r="Z4" s="20"/>
      <c r="AA4" s="20"/>
      <c r="AB4" s="20"/>
      <c r="AC4" s="20"/>
    </row>
    <row r="5" spans="3:29" ht="12.75">
      <c r="C5" s="8" t="s">
        <v>3</v>
      </c>
      <c r="H5" s="19">
        <f>+H3+H4</f>
        <v>2920</v>
      </c>
      <c r="I5" s="19"/>
      <c r="J5" s="19"/>
      <c r="N5" s="19"/>
      <c r="R5" s="10"/>
      <c r="Z5" s="20"/>
      <c r="AA5" s="20"/>
      <c r="AB5" s="20"/>
      <c r="AC5" s="20"/>
    </row>
    <row r="6" spans="8:29" ht="12.75">
      <c r="H6" s="19"/>
      <c r="I6" s="19"/>
      <c r="J6" s="19"/>
      <c r="N6" s="19"/>
      <c r="R6" s="10"/>
      <c r="Z6" s="20"/>
      <c r="AA6" s="20"/>
      <c r="AB6" s="20"/>
      <c r="AC6" s="20"/>
    </row>
    <row r="7" spans="8:29" ht="12.75">
      <c r="H7" s="19" t="s">
        <v>17</v>
      </c>
      <c r="I7" s="19">
        <v>0</v>
      </c>
      <c r="J7" s="19"/>
      <c r="N7" s="19"/>
      <c r="R7" s="10"/>
      <c r="Z7" s="20"/>
      <c r="AA7" s="20"/>
      <c r="AB7" s="20"/>
      <c r="AC7" s="20"/>
    </row>
    <row r="8" spans="8:29" ht="12.75">
      <c r="H8" s="19" t="s">
        <v>18</v>
      </c>
      <c r="I8" s="19">
        <f>I7+K52+Z51+AO51+BD51+BS51+CH51+CW51+DL51+EA51+EP51+FE51+FT51</f>
        <v>2920</v>
      </c>
      <c r="J8" s="19">
        <f>+FK41</f>
        <v>2920</v>
      </c>
      <c r="N8" s="19"/>
      <c r="R8" s="10"/>
      <c r="Z8" s="20"/>
      <c r="AA8" s="20"/>
      <c r="AB8" s="20"/>
      <c r="AC8" s="20"/>
    </row>
    <row r="9" spans="8:29" ht="12.75">
      <c r="H9" s="19" t="s">
        <v>21</v>
      </c>
      <c r="I9" s="19">
        <f>+I8-J8</f>
        <v>0</v>
      </c>
      <c r="J9" s="19"/>
      <c r="N9" s="19"/>
      <c r="R9" s="10"/>
      <c r="Z9" s="20"/>
      <c r="AA9" s="20"/>
      <c r="AB9" s="20"/>
      <c r="AC9" s="20"/>
    </row>
    <row r="10" ht="12.75">
      <c r="N10" s="19"/>
    </row>
    <row r="11" spans="3:179" ht="12.75">
      <c r="C11" s="26">
        <v>44621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/>
      <c r="R11" s="26">
        <v>44652</v>
      </c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8"/>
      <c r="AE11" s="12" t="s">
        <v>19</v>
      </c>
      <c r="AF11" s="12" t="s">
        <v>20</v>
      </c>
      <c r="AG11" s="26">
        <v>44682</v>
      </c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8"/>
      <c r="AV11" s="26">
        <v>44713</v>
      </c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8"/>
      <c r="BK11" s="26">
        <v>44743</v>
      </c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8"/>
      <c r="BZ11" s="26">
        <v>44774</v>
      </c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8"/>
      <c r="CO11" s="26">
        <v>44805</v>
      </c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8"/>
      <c r="DD11" s="26">
        <v>44835</v>
      </c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8"/>
      <c r="DS11" s="26">
        <v>44866</v>
      </c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8"/>
      <c r="EH11" s="26">
        <v>44896</v>
      </c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8"/>
      <c r="EW11" s="26">
        <v>44927</v>
      </c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8"/>
      <c r="FL11" s="26">
        <v>44958</v>
      </c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8"/>
    </row>
    <row r="13" spans="1:179" ht="12.75">
      <c r="A13" s="12" t="s">
        <v>19</v>
      </c>
      <c r="B13" s="12" t="s">
        <v>20</v>
      </c>
      <c r="C13" s="8" t="s">
        <v>0</v>
      </c>
      <c r="D13" s="29" t="s">
        <v>11</v>
      </c>
      <c r="E13" s="27"/>
      <c r="F13" s="28"/>
      <c r="G13" s="21" t="s">
        <v>12</v>
      </c>
      <c r="H13" s="29" t="s">
        <v>1</v>
      </c>
      <c r="I13" s="27"/>
      <c r="J13" s="28"/>
      <c r="K13" s="21" t="s">
        <v>14</v>
      </c>
      <c r="L13" s="21" t="s">
        <v>13</v>
      </c>
      <c r="M13" s="21" t="s">
        <v>15</v>
      </c>
      <c r="N13" s="21" t="s">
        <v>2</v>
      </c>
      <c r="P13" s="12" t="s">
        <v>19</v>
      </c>
      <c r="Q13" s="12" t="s">
        <v>20</v>
      </c>
      <c r="R13" s="8" t="s">
        <v>0</v>
      </c>
      <c r="S13" s="29" t="s">
        <v>11</v>
      </c>
      <c r="T13" s="27"/>
      <c r="U13" s="28"/>
      <c r="V13" s="21" t="s">
        <v>12</v>
      </c>
      <c r="W13" s="29" t="s">
        <v>1</v>
      </c>
      <c r="X13" s="27"/>
      <c r="Y13" s="28"/>
      <c r="Z13" s="21" t="s">
        <v>14</v>
      </c>
      <c r="AA13" s="21" t="s">
        <v>13</v>
      </c>
      <c r="AB13" s="21" t="s">
        <v>15</v>
      </c>
      <c r="AC13" s="21" t="s">
        <v>2</v>
      </c>
      <c r="AG13" s="8" t="s">
        <v>0</v>
      </c>
      <c r="AH13" s="29" t="s">
        <v>11</v>
      </c>
      <c r="AI13" s="27"/>
      <c r="AJ13" s="28"/>
      <c r="AK13" s="21" t="s">
        <v>12</v>
      </c>
      <c r="AL13" s="29" t="s">
        <v>1</v>
      </c>
      <c r="AM13" s="27"/>
      <c r="AN13" s="28"/>
      <c r="AO13" s="21" t="s">
        <v>14</v>
      </c>
      <c r="AP13" s="21" t="s">
        <v>13</v>
      </c>
      <c r="AQ13" s="21" t="s">
        <v>15</v>
      </c>
      <c r="AR13" s="21" t="s">
        <v>2</v>
      </c>
      <c r="AT13" s="12" t="s">
        <v>19</v>
      </c>
      <c r="AU13" s="12" t="s">
        <v>20</v>
      </c>
      <c r="AV13" s="8" t="s">
        <v>0</v>
      </c>
      <c r="AW13" s="29" t="s">
        <v>11</v>
      </c>
      <c r="AX13" s="27"/>
      <c r="AY13" s="28"/>
      <c r="AZ13" s="21" t="s">
        <v>12</v>
      </c>
      <c r="BA13" s="29" t="s">
        <v>1</v>
      </c>
      <c r="BB13" s="27"/>
      <c r="BC13" s="28"/>
      <c r="BD13" s="21" t="s">
        <v>14</v>
      </c>
      <c r="BE13" s="21" t="s">
        <v>13</v>
      </c>
      <c r="BF13" s="21" t="s">
        <v>15</v>
      </c>
      <c r="BG13" s="21" t="s">
        <v>2</v>
      </c>
      <c r="BI13" s="12" t="s">
        <v>19</v>
      </c>
      <c r="BJ13" s="12" t="s">
        <v>20</v>
      </c>
      <c r="BK13" s="8" t="s">
        <v>0</v>
      </c>
      <c r="BL13" s="29" t="s">
        <v>11</v>
      </c>
      <c r="BM13" s="27"/>
      <c r="BN13" s="28"/>
      <c r="BO13" s="21" t="s">
        <v>12</v>
      </c>
      <c r="BP13" s="29" t="s">
        <v>1</v>
      </c>
      <c r="BQ13" s="27"/>
      <c r="BR13" s="28"/>
      <c r="BS13" s="21" t="s">
        <v>14</v>
      </c>
      <c r="BT13" s="21" t="s">
        <v>13</v>
      </c>
      <c r="BU13" s="21" t="s">
        <v>15</v>
      </c>
      <c r="BV13" s="21" t="s">
        <v>2</v>
      </c>
      <c r="BX13" s="12" t="s">
        <v>19</v>
      </c>
      <c r="BY13" s="12" t="s">
        <v>20</v>
      </c>
      <c r="BZ13" s="8" t="s">
        <v>0</v>
      </c>
      <c r="CA13" s="29" t="s">
        <v>11</v>
      </c>
      <c r="CB13" s="27"/>
      <c r="CC13" s="28"/>
      <c r="CD13" s="21" t="s">
        <v>12</v>
      </c>
      <c r="CE13" s="29" t="s">
        <v>1</v>
      </c>
      <c r="CF13" s="27"/>
      <c r="CG13" s="28"/>
      <c r="CH13" s="21" t="s">
        <v>14</v>
      </c>
      <c r="CI13" s="21" t="s">
        <v>13</v>
      </c>
      <c r="CJ13" s="21" t="s">
        <v>15</v>
      </c>
      <c r="CK13" s="21" t="s">
        <v>2</v>
      </c>
      <c r="CM13" s="12" t="s">
        <v>19</v>
      </c>
      <c r="CN13" s="12" t="s">
        <v>20</v>
      </c>
      <c r="CO13" s="8" t="s">
        <v>0</v>
      </c>
      <c r="CP13" s="29" t="s">
        <v>11</v>
      </c>
      <c r="CQ13" s="27"/>
      <c r="CR13" s="28"/>
      <c r="CS13" s="21" t="s">
        <v>12</v>
      </c>
      <c r="CT13" s="29" t="s">
        <v>1</v>
      </c>
      <c r="CU13" s="27"/>
      <c r="CV13" s="28"/>
      <c r="CW13" s="21" t="s">
        <v>14</v>
      </c>
      <c r="CX13" s="21" t="s">
        <v>13</v>
      </c>
      <c r="CY13" s="21" t="s">
        <v>15</v>
      </c>
      <c r="CZ13" s="21" t="s">
        <v>2</v>
      </c>
      <c r="DB13" s="12" t="s">
        <v>19</v>
      </c>
      <c r="DC13" s="12" t="s">
        <v>20</v>
      </c>
      <c r="DD13" s="8" t="s">
        <v>0</v>
      </c>
      <c r="DE13" s="29" t="s">
        <v>11</v>
      </c>
      <c r="DF13" s="27"/>
      <c r="DG13" s="28"/>
      <c r="DH13" s="21" t="s">
        <v>12</v>
      </c>
      <c r="DI13" s="29" t="s">
        <v>1</v>
      </c>
      <c r="DJ13" s="27"/>
      <c r="DK13" s="28"/>
      <c r="DL13" s="21" t="s">
        <v>14</v>
      </c>
      <c r="DM13" s="21" t="s">
        <v>13</v>
      </c>
      <c r="DN13" s="21" t="s">
        <v>15</v>
      </c>
      <c r="DO13" s="21" t="s">
        <v>2</v>
      </c>
      <c r="DQ13" s="12" t="s">
        <v>19</v>
      </c>
      <c r="DR13" s="12" t="s">
        <v>20</v>
      </c>
      <c r="DS13" s="8" t="s">
        <v>0</v>
      </c>
      <c r="DT13" s="29" t="s">
        <v>11</v>
      </c>
      <c r="DU13" s="27"/>
      <c r="DV13" s="28"/>
      <c r="DW13" s="21" t="s">
        <v>12</v>
      </c>
      <c r="DX13" s="29" t="s">
        <v>1</v>
      </c>
      <c r="DY13" s="27"/>
      <c r="DZ13" s="28"/>
      <c r="EA13" s="21" t="s">
        <v>14</v>
      </c>
      <c r="EB13" s="21" t="s">
        <v>13</v>
      </c>
      <c r="EC13" s="21" t="s">
        <v>15</v>
      </c>
      <c r="ED13" s="21" t="s">
        <v>2</v>
      </c>
      <c r="EF13" s="12" t="s">
        <v>19</v>
      </c>
      <c r="EG13" s="12" t="s">
        <v>20</v>
      </c>
      <c r="EH13" s="8" t="s">
        <v>0</v>
      </c>
      <c r="EI13" s="29" t="s">
        <v>11</v>
      </c>
      <c r="EJ13" s="27"/>
      <c r="EK13" s="28"/>
      <c r="EL13" s="21" t="s">
        <v>12</v>
      </c>
      <c r="EM13" s="29" t="s">
        <v>1</v>
      </c>
      <c r="EN13" s="27"/>
      <c r="EO13" s="28"/>
      <c r="EP13" s="21" t="s">
        <v>14</v>
      </c>
      <c r="EQ13" s="21" t="s">
        <v>13</v>
      </c>
      <c r="ER13" s="21" t="s">
        <v>15</v>
      </c>
      <c r="ES13" s="21" t="s">
        <v>2</v>
      </c>
      <c r="EU13" s="12" t="s">
        <v>19</v>
      </c>
      <c r="EV13" s="12" t="s">
        <v>20</v>
      </c>
      <c r="EW13" s="8" t="s">
        <v>0</v>
      </c>
      <c r="EX13" s="29" t="s">
        <v>11</v>
      </c>
      <c r="EY13" s="27"/>
      <c r="EZ13" s="28"/>
      <c r="FA13" s="21" t="s">
        <v>12</v>
      </c>
      <c r="FB13" s="29" t="s">
        <v>1</v>
      </c>
      <c r="FC13" s="27"/>
      <c r="FD13" s="28"/>
      <c r="FE13" s="21" t="s">
        <v>14</v>
      </c>
      <c r="FF13" s="21" t="s">
        <v>13</v>
      </c>
      <c r="FG13" s="21" t="s">
        <v>15</v>
      </c>
      <c r="FH13" s="21" t="s">
        <v>2</v>
      </c>
      <c r="FJ13" s="12" t="s">
        <v>19</v>
      </c>
      <c r="FK13" s="12" t="s">
        <v>20</v>
      </c>
      <c r="FL13" s="8" t="s">
        <v>0</v>
      </c>
      <c r="FM13" s="29" t="s">
        <v>11</v>
      </c>
      <c r="FN13" s="27"/>
      <c r="FO13" s="28"/>
      <c r="FP13" s="21" t="s">
        <v>12</v>
      </c>
      <c r="FQ13" s="29" t="s">
        <v>1</v>
      </c>
      <c r="FR13" s="27"/>
      <c r="FS13" s="28"/>
      <c r="FT13" s="21" t="s">
        <v>14</v>
      </c>
      <c r="FU13" s="21" t="s">
        <v>13</v>
      </c>
      <c r="FV13" s="21" t="s">
        <v>15</v>
      </c>
      <c r="FW13" s="21" t="s">
        <v>2</v>
      </c>
    </row>
    <row r="14" spans="1:179" ht="12.75">
      <c r="A14" s="20">
        <f>+I7</f>
        <v>0</v>
      </c>
      <c r="B14" s="20">
        <f>+A14+SUM(K14:N14)</f>
        <v>8</v>
      </c>
      <c r="C14" s="8">
        <v>1</v>
      </c>
      <c r="D14" s="22"/>
      <c r="E14" s="22"/>
      <c r="F14" s="22"/>
      <c r="G14" s="23"/>
      <c r="H14" s="24">
        <f>IF(D14&gt;=1,VLOOKUP(D14,Destinations!$B$3:$D$200,2),0)</f>
        <v>0</v>
      </c>
      <c r="I14" s="24">
        <f>IF(E14&gt;=1,VLOOKUP(E14,Destinations!$B$3:$D$200,2),0)</f>
        <v>0</v>
      </c>
      <c r="J14" s="24">
        <f>IF(F14&gt;=1,VLOOKUP(F14,Destinations!$B$3:$D$200,2),0)</f>
        <v>0</v>
      </c>
      <c r="K14" s="25">
        <f>IF(D14&gt;0,VLOOKUP(D14,Destinations!$B$3:$D$200,3),0)</f>
        <v>0</v>
      </c>
      <c r="L14" s="25">
        <f>IF(E14&gt;0,VLOOKUP(E14,Destinations!$B$3:$D$200,3),0)</f>
        <v>0</v>
      </c>
      <c r="M14" s="25">
        <f>IF(F14&gt;0,VLOOKUP(F14,Destinations!$B$3:$D$200,3),0)</f>
        <v>0</v>
      </c>
      <c r="N14" s="25">
        <f>IF(G14=0,Destinations!$G$3,VLOOKUP(G14,Destinations!$B$3:$D$147,3))</f>
        <v>8</v>
      </c>
      <c r="P14" s="13">
        <f>+B44</f>
        <v>248</v>
      </c>
      <c r="Q14" s="20">
        <f>+P14+SUM(Z14:AC14)</f>
        <v>256</v>
      </c>
      <c r="R14" s="8">
        <v>1</v>
      </c>
      <c r="S14" s="12"/>
      <c r="T14" s="12"/>
      <c r="U14" s="12"/>
      <c r="V14" s="12"/>
      <c r="W14" s="11">
        <f>IF(S14&gt;1,VLOOKUP(S14,Destinations!$B$3:$D$200,2),0)</f>
        <v>0</v>
      </c>
      <c r="X14" s="11">
        <f>IF(T14&gt;1,VLOOKUP(T14,Destinations!$B$3:$D$200,2),0)</f>
        <v>0</v>
      </c>
      <c r="Y14" s="11">
        <f>IF(U14&gt;1,VLOOKUP(U14,Destinations!$B$3:$D$200,2),0)</f>
        <v>0</v>
      </c>
      <c r="Z14" s="8">
        <f>IF(S14&gt;0,VLOOKUP(S14,Destinations!$B$3:$D$200,3),0)</f>
        <v>0</v>
      </c>
      <c r="AA14" s="8">
        <f>IF(T14&gt;0,VLOOKUP(T14,Destinations!$B$3:$D$200,3),0)</f>
        <v>0</v>
      </c>
      <c r="AB14" s="8">
        <f>IF(U14&gt;0,VLOOKUP(U14,Destinations!$B$3:$D$200,3),0)</f>
        <v>0</v>
      </c>
      <c r="AC14" s="8">
        <f>IF(V14=0,Destinations!$G$3,VLOOKUP(V14,Destinations!$B$3:$D$200,3))</f>
        <v>8</v>
      </c>
      <c r="AE14" s="13">
        <f>+Q43</f>
        <v>488</v>
      </c>
      <c r="AF14" s="20">
        <f>+AE14+SUM(AO14:AR14)</f>
        <v>496</v>
      </c>
      <c r="AG14" s="8">
        <v>1</v>
      </c>
      <c r="AH14" s="12">
        <v>2</v>
      </c>
      <c r="AI14" s="12"/>
      <c r="AJ14" s="12"/>
      <c r="AK14" s="12"/>
      <c r="AL14" s="11" t="str">
        <f>IF(AH14&gt;=1,VLOOKUP(AH14,Destinations!$B$3:$D$200,2),0)</f>
        <v>Weekend - Home</v>
      </c>
      <c r="AM14" s="11">
        <f>IF(AI14&gt;1,VLOOKUP(AI14,Destinations!$B$3:$D$200,2),0)</f>
        <v>0</v>
      </c>
      <c r="AN14" s="11">
        <f>IF(AJ14&gt;1,VLOOKUP(AJ14,Destinations!$B$3:$D$200,2),0)</f>
        <v>0</v>
      </c>
      <c r="AO14" s="8">
        <f>IF(AH14&gt;0,VLOOKUP(AH14,Destinations!$B$3:$D$200,3),0)</f>
        <v>0</v>
      </c>
      <c r="AP14" s="8">
        <f>IF(AI14&gt;0,VLOOKUP(AI14,Destinations!$B$3:$D$200,3),0)</f>
        <v>0</v>
      </c>
      <c r="AQ14" s="8">
        <f>IF(AJ14&gt;0,VLOOKUP(AJ14,Destinations!$B$3:$D$200,3),0)</f>
        <v>0</v>
      </c>
      <c r="AR14" s="8">
        <f>IF(AK14=0,Destinations!$G$3,0)</f>
        <v>8</v>
      </c>
      <c r="AT14" s="13">
        <f>+AF44</f>
        <v>736</v>
      </c>
      <c r="AU14" s="20">
        <f>+AT14+SUM(BD14:BG14)</f>
        <v>744</v>
      </c>
      <c r="AV14" s="8">
        <v>1</v>
      </c>
      <c r="AW14" s="12"/>
      <c r="AX14" s="12"/>
      <c r="AY14" s="12"/>
      <c r="AZ14" s="12"/>
      <c r="BA14" s="11">
        <f>IF(AW14&gt;=1,VLOOKUP(AW14,Destinations!$B$3:$D$200,2),0)</f>
        <v>0</v>
      </c>
      <c r="BB14" s="11">
        <f>IF(AX14&gt;1,VLOOKUP(AX14,Destinations!$B$3:$D$200,2),0)</f>
        <v>0</v>
      </c>
      <c r="BC14" s="11">
        <f>IF(AY14&gt;1,VLOOKUP(AY14,Destinations!$B$3:$D$200,2),0)</f>
        <v>0</v>
      </c>
      <c r="BD14" s="8">
        <f>IF(AW14&gt;0,VLOOKUP(AW14,Destinations!$B$3:$D$200,3),0)</f>
        <v>0</v>
      </c>
      <c r="BE14" s="8">
        <f>IF(AX14&gt;0,VLOOKUP(AX14,Destinations!$B$3:$D$200,3),0)</f>
        <v>0</v>
      </c>
      <c r="BF14" s="8">
        <f>IF(AY14&gt;0,VLOOKUP(AY14,Destinations!$B$3:$D$200,3),0)</f>
        <v>0</v>
      </c>
      <c r="BG14" s="8">
        <f>IF(AZ14=0,Destinations!$G$3,0)</f>
        <v>8</v>
      </c>
      <c r="BI14" s="13">
        <f>+AU43</f>
        <v>976</v>
      </c>
      <c r="BJ14" s="20">
        <f>+BI14+SUM(BS14:BV14)</f>
        <v>984</v>
      </c>
      <c r="BK14" s="8">
        <v>1</v>
      </c>
      <c r="BL14" s="12"/>
      <c r="BM14" s="12"/>
      <c r="BN14" s="12"/>
      <c r="BO14" s="12"/>
      <c r="BP14" s="11">
        <f>IF(BL14&gt;=1,VLOOKUP(BL14,Destinations!$B$3:$D$200,2),0)</f>
        <v>0</v>
      </c>
      <c r="BQ14" s="11">
        <f>IF(BM14&gt;1,VLOOKUP(BM14,Destinations!$B$3:$D$200,2),0)</f>
        <v>0</v>
      </c>
      <c r="BR14" s="11">
        <f>IF(BN14&gt;1,VLOOKUP(BN14,Destinations!$B$3:$D$200,2),0)</f>
        <v>0</v>
      </c>
      <c r="BS14" s="8">
        <f>IF(BL14&gt;0,VLOOKUP(BL14,Destinations!$B$3:$D$200,3),0)</f>
        <v>0</v>
      </c>
      <c r="BT14" s="8">
        <f>IF(BM14&gt;0,VLOOKUP(BM14,Destinations!$B$3:$D$200,3),0)</f>
        <v>0</v>
      </c>
      <c r="BU14" s="8">
        <f>IF(BN14&gt;0,VLOOKUP(BN14,Destinations!$B$3:$D$200,3),0)</f>
        <v>0</v>
      </c>
      <c r="BV14" s="8">
        <f>IF(BO14=0,Destinations!$G$3,VLOOKUP(BO14,Destinations!$B$3:$D$147,3))</f>
        <v>8</v>
      </c>
      <c r="BX14" s="13">
        <f>+BJ44</f>
        <v>1224</v>
      </c>
      <c r="BY14" s="20">
        <f>+BX14+SUM(CH14:CK14)</f>
        <v>1232</v>
      </c>
      <c r="BZ14" s="8">
        <v>1</v>
      </c>
      <c r="CA14" s="12"/>
      <c r="CB14" s="12"/>
      <c r="CC14" s="12"/>
      <c r="CD14" s="12"/>
      <c r="CE14" s="11">
        <f>IF(CA14&gt;=1,VLOOKUP(CA14,Destinations!$B$3:$D$200,2),0)</f>
        <v>0</v>
      </c>
      <c r="CF14" s="11">
        <f>IF(CB14&gt;1,VLOOKUP(CB14,Destinations!$B$3:$D$200,2),0)</f>
        <v>0</v>
      </c>
      <c r="CG14" s="11">
        <f>IF(CC14&gt;1,VLOOKUP(CC14,Destinations!$B$3:$D$200,2),0)</f>
        <v>0</v>
      </c>
      <c r="CH14" s="8">
        <f>IF(CA14&gt;0,VLOOKUP(CA14,Destinations!$B$3:$D$200,3),0)</f>
        <v>0</v>
      </c>
      <c r="CI14" s="8">
        <f>IF(CB14&gt;0,VLOOKUP(CB14,Destinations!$B$3:$D$200,3),0)</f>
        <v>0</v>
      </c>
      <c r="CJ14" s="8">
        <f>IF(CC14&gt;0,VLOOKUP(CC14,Destinations!$B$3:$D$200,3),0)</f>
        <v>0</v>
      </c>
      <c r="CK14" s="8">
        <f>IF(CD14=0,Destinations!$G$3,VLOOKUP(CD14,Destinations!$B$3:$D$147,3))</f>
        <v>8</v>
      </c>
      <c r="CM14" s="13">
        <f>+BY44</f>
        <v>1472</v>
      </c>
      <c r="CN14" s="20">
        <f>+CM14+SUM(CW14:CZ14)</f>
        <v>1480</v>
      </c>
      <c r="CO14" s="8">
        <v>1</v>
      </c>
      <c r="CP14" s="12"/>
      <c r="CQ14" s="12"/>
      <c r="CR14" s="12"/>
      <c r="CS14" s="12"/>
      <c r="CT14" s="11">
        <f>IF(CP14&gt;=1,VLOOKUP(CP14,Destinations!$B$3:$D$200,2),0)</f>
        <v>0</v>
      </c>
      <c r="CU14" s="11">
        <f>IF(CQ14&gt;1,VLOOKUP(CQ14,Destinations!$B$3:$D$200,2),0)</f>
        <v>0</v>
      </c>
      <c r="CV14" s="11">
        <f>IF(CR14&gt;1,VLOOKUP(CR14,Destinations!$B$3:$D$200,2),0)</f>
        <v>0</v>
      </c>
      <c r="CW14" s="8">
        <f>IF(CP14&gt;0,VLOOKUP(CP14,Destinations!$B$3:$D$200,3),0)</f>
        <v>0</v>
      </c>
      <c r="CX14" s="8">
        <f>IF(CQ14&gt;0,VLOOKUP(CQ14,Destinations!$B$3:$D$200,3),0)</f>
        <v>0</v>
      </c>
      <c r="CY14" s="8">
        <f>IF(CR14&gt;0,VLOOKUP(CR14,Destinations!$B$3:$D$200,3),0)</f>
        <v>0</v>
      </c>
      <c r="CZ14" s="8">
        <f>IF(CS14=0,Destinations!$G$3,VLOOKUP(CS14,Destinations!$B$3:$D$147,3))</f>
        <v>8</v>
      </c>
      <c r="DB14" s="13">
        <f>+CN43</f>
        <v>1712</v>
      </c>
      <c r="DC14" s="20">
        <f>+DB14+SUM(DL14:DO14)</f>
        <v>1720</v>
      </c>
      <c r="DD14" s="8">
        <v>1</v>
      </c>
      <c r="DE14" s="12">
        <v>2</v>
      </c>
      <c r="DF14" s="12"/>
      <c r="DG14" s="12"/>
      <c r="DH14" s="12"/>
      <c r="DI14" s="11" t="str">
        <f>IF(DE14&gt;=1,VLOOKUP(DE14,Destinations!$B$3:$D$200,2),0)</f>
        <v>Weekend - Home</v>
      </c>
      <c r="DJ14" s="11">
        <f>IF(DF14&gt;1,VLOOKUP(DF14,Destinations!$B$3:$D$200,2),0)</f>
        <v>0</v>
      </c>
      <c r="DK14" s="11">
        <f>IF(DG14&gt;1,VLOOKUP(DG14,Destinations!$B$3:$D$200,2),0)</f>
        <v>0</v>
      </c>
      <c r="DL14" s="8">
        <f>IF(DE14&gt;0,VLOOKUP(DE14,Destinations!$B$3:$D$200,3),0)</f>
        <v>0</v>
      </c>
      <c r="DM14" s="8">
        <f>IF(DF14&gt;0,VLOOKUP(DF14,Destinations!$B$3:$D$200,3),0)</f>
        <v>0</v>
      </c>
      <c r="DN14" s="8">
        <f>IF(DG14&gt;0,VLOOKUP(DG14,Destinations!$B$3:$D$200,3),0)</f>
        <v>0</v>
      </c>
      <c r="DO14" s="8">
        <f>IF(DH14=0,Destinations!$G$3,VLOOKUP(DH14,Destinations!$B$3:$D$147,3))</f>
        <v>8</v>
      </c>
      <c r="DQ14" s="13">
        <f>+DC44</f>
        <v>1960</v>
      </c>
      <c r="DR14" s="20">
        <f>+DQ14+SUM(EA14:ED14)</f>
        <v>1968</v>
      </c>
      <c r="DS14" s="8">
        <v>1</v>
      </c>
      <c r="DT14" s="12"/>
      <c r="DU14" s="12"/>
      <c r="DV14" s="12"/>
      <c r="DW14" s="12"/>
      <c r="DX14" s="11">
        <f>IF(DT14&gt;=1,VLOOKUP(DT14,Destinations!$B$3:$D$200,2),0)</f>
        <v>0</v>
      </c>
      <c r="DY14" s="11">
        <f>IF(DU14&gt;1,VLOOKUP(DU14,Destinations!$B$3:$D$200,2),0)</f>
        <v>0</v>
      </c>
      <c r="DZ14" s="11">
        <f>IF(DV14&gt;1,VLOOKUP(DV14,Destinations!$B$3:$D$200,2),0)</f>
        <v>0</v>
      </c>
      <c r="EA14" s="8">
        <f>IF(DT14&gt;0,VLOOKUP(DT14,Destinations!$B$3:$D$200,3),0)</f>
        <v>0</v>
      </c>
      <c r="EB14" s="8">
        <f>IF(DU14&gt;0,VLOOKUP(DU14,Destinations!$B$3:$D$200,3),0)</f>
        <v>0</v>
      </c>
      <c r="EC14" s="8">
        <f>IF(DV14&gt;0,VLOOKUP(DV14,Destinations!$B$3:$D$200,3),0)</f>
        <v>0</v>
      </c>
      <c r="ED14" s="8">
        <f>IF(DW14=0,Destinations!$G$3,VLOOKUP(DW14,Destinations!$B$3:$D$147,3))</f>
        <v>8</v>
      </c>
      <c r="EF14" s="13">
        <f>+DR43</f>
        <v>2200</v>
      </c>
      <c r="EG14" s="20">
        <f>+EF14+SUM(EP14:ES14)</f>
        <v>2208</v>
      </c>
      <c r="EH14" s="8">
        <v>1</v>
      </c>
      <c r="EI14" s="12"/>
      <c r="EJ14" s="12"/>
      <c r="EK14" s="12"/>
      <c r="EL14" s="12"/>
      <c r="EM14" s="11">
        <f>IF(EI14&gt;=1,VLOOKUP(EI14,Destinations!$B$3:$D$200,2),0)</f>
        <v>0</v>
      </c>
      <c r="EN14" s="11">
        <f>IF(EJ14&gt;1,VLOOKUP(EJ14,Destinations!$B$3:$D$200,2),0)</f>
        <v>0</v>
      </c>
      <c r="EO14" s="11">
        <f>IF(EK14&gt;1,VLOOKUP(EK14,Destinations!$B$3:$D$200,2),0)</f>
        <v>0</v>
      </c>
      <c r="EP14" s="8">
        <f>IF(EI14&gt;0,VLOOKUP(EI14,Destinations!$B$3:$D$200,3),0)</f>
        <v>0</v>
      </c>
      <c r="EQ14" s="8">
        <f>IF(EJ14&gt;0,VLOOKUP(EJ14,Destinations!$B$3:$D$200,3),0)</f>
        <v>0</v>
      </c>
      <c r="ER14" s="8">
        <f>IF(EK14&gt;0,VLOOKUP(EK14,Destinations!$B$3:$D$200,3),0)</f>
        <v>0</v>
      </c>
      <c r="ES14" s="8">
        <f>IF(EL14=0,Destinations!$G$3,VLOOKUP(EL14,Destinations!$B$3:$D$147,3))</f>
        <v>8</v>
      </c>
      <c r="EU14" s="13">
        <f>+EG44</f>
        <v>2448</v>
      </c>
      <c r="EV14" s="20">
        <f>+EU14+SUM(FE14:FH14)</f>
        <v>2456</v>
      </c>
      <c r="EW14" s="8">
        <v>1</v>
      </c>
      <c r="EX14" s="12">
        <v>2</v>
      </c>
      <c r="EY14" s="12"/>
      <c r="EZ14" s="12"/>
      <c r="FA14" s="12"/>
      <c r="FB14" s="11" t="str">
        <f>IF(EX14&gt;=1,VLOOKUP(EX14,Destinations!$B$3:$D$200,2),0)</f>
        <v>Weekend - Home</v>
      </c>
      <c r="FC14" s="11">
        <f>IF(EY14&gt;1,VLOOKUP(EY14,Destinations!$B$3:$D$200,2),0)</f>
        <v>0</v>
      </c>
      <c r="FD14" s="11">
        <f>IF(EZ14&gt;1,VLOOKUP(EZ14,Destinations!$B$3:$D$200,2),0)</f>
        <v>0</v>
      </c>
      <c r="FE14" s="8">
        <f>IF(EX14&gt;0,VLOOKUP(EX14,Destinations!$B$3:$D$200,3),0)</f>
        <v>0</v>
      </c>
      <c r="FF14" s="8">
        <f>IF(EY14&gt;0,VLOOKUP(EY14,Destinations!$B$3:$D$200,3),0)</f>
        <v>0</v>
      </c>
      <c r="FG14" s="8">
        <f>IF(EZ14&gt;0,VLOOKUP(EZ14,Destinations!$B$3:$D$200,3),0)</f>
        <v>0</v>
      </c>
      <c r="FH14" s="8">
        <f>IF(FA14=0,Destinations!$G$3,VLOOKUP(FA14,Destinations!$B$3:$D$147,3))</f>
        <v>8</v>
      </c>
      <c r="FJ14" s="13">
        <f>+EV44</f>
        <v>2696</v>
      </c>
      <c r="FK14" s="20">
        <f>+FJ14+SUM(FT14:FW14)</f>
        <v>2704</v>
      </c>
      <c r="FL14" s="8">
        <v>1</v>
      </c>
      <c r="FM14" s="12"/>
      <c r="FN14" s="12"/>
      <c r="FO14" s="12"/>
      <c r="FP14" s="12"/>
      <c r="FQ14" s="11">
        <f>IF(FM14&gt;=1,VLOOKUP(FM14,Destinations!$B$3:$D$200,2),0)</f>
        <v>0</v>
      </c>
      <c r="FR14" s="11">
        <f>IF(FN14&gt;1,VLOOKUP(FN14,Destinations!$B$3:$D$200,2),0)</f>
        <v>0</v>
      </c>
      <c r="FS14" s="11">
        <f>IF(FO14&gt;1,VLOOKUP(FO14,Destinations!$B$3:$D$200,2),0)</f>
        <v>0</v>
      </c>
      <c r="FT14" s="8">
        <f>IF(FM14&gt;0,VLOOKUP(FM14,Destinations!$B$3:$D$200,3),0)</f>
        <v>0</v>
      </c>
      <c r="FU14" s="8">
        <f>IF(FN14&gt;0,VLOOKUP(FN14,Destinations!$B$3:$D$200,3),0)</f>
        <v>0</v>
      </c>
      <c r="FV14" s="8">
        <f>IF(FO14&gt;0,VLOOKUP(FO14,Destinations!$B$3:$D$200,3),0)</f>
        <v>0</v>
      </c>
      <c r="FW14" s="8">
        <f>IF(FP14=0,Destinations!$G$3,VLOOKUP(FP14,Destinations!$B$3:$D$147,3))</f>
        <v>8</v>
      </c>
    </row>
    <row r="15" spans="1:179" ht="12.75">
      <c r="A15" s="20">
        <f>+B14</f>
        <v>8</v>
      </c>
      <c r="B15" s="20">
        <f>+A15+SUM(K15:N15)</f>
        <v>16</v>
      </c>
      <c r="C15" s="8">
        <v>2</v>
      </c>
      <c r="D15" s="12"/>
      <c r="E15" s="12"/>
      <c r="F15" s="12"/>
      <c r="G15" s="12"/>
      <c r="H15" s="11">
        <f>IF(D15&gt;=1,VLOOKUP(D15,Destinations!$B$3:$D$200,2),0)</f>
        <v>0</v>
      </c>
      <c r="I15" s="11">
        <f>IF(E15&gt;=1,VLOOKUP(E15,Destinations!$B$3:$D$200,2),0)</f>
        <v>0</v>
      </c>
      <c r="J15" s="11">
        <f>IF(F15&gt;=1,VLOOKUP(F15,Destinations!$B$3:$D$200,2),0)</f>
        <v>0</v>
      </c>
      <c r="K15" s="8">
        <f>IF(D15&gt;0,VLOOKUP(D15,Destinations!$B$3:$D$200,3),0)</f>
        <v>0</v>
      </c>
      <c r="L15" s="8">
        <f>IF(E15&gt;0,VLOOKUP(E15,Destinations!$B$3:$D$200,3),0)</f>
        <v>0</v>
      </c>
      <c r="M15" s="8">
        <f>IF(F15&gt;0,VLOOKUP(F15,Destinations!$B$3:$D$200,3),0)</f>
        <v>0</v>
      </c>
      <c r="N15" s="8">
        <f>IF(G15=0,Destinations!$G$3,VLOOKUP(G15,Destinations!$B$3:$D$200,3))</f>
        <v>8</v>
      </c>
      <c r="P15" s="13">
        <f>+Q14</f>
        <v>256</v>
      </c>
      <c r="Q15" s="20">
        <f>+P15+SUM(Z15:AC15)</f>
        <v>264</v>
      </c>
      <c r="R15" s="8">
        <v>2</v>
      </c>
      <c r="S15" s="12">
        <v>2</v>
      </c>
      <c r="T15" s="12"/>
      <c r="U15" s="12"/>
      <c r="V15" s="12"/>
      <c r="W15" s="11" t="str">
        <f>IF(S15&gt;1,VLOOKUP(S15,Destinations!$B$3:$D$200,2),0)</f>
        <v>Weekend - Home</v>
      </c>
      <c r="X15" s="11">
        <f>IF(T15&gt;1,VLOOKUP(T15,Destinations!$B$3:$D$200,2),0)</f>
        <v>0</v>
      </c>
      <c r="Y15" s="11">
        <f>IF(U15&gt;1,VLOOKUP(U15,Destinations!$B$3:$D$200,2),0)</f>
        <v>0</v>
      </c>
      <c r="Z15" s="8">
        <f>IF(S15&gt;0,VLOOKUP(S15,Destinations!$B$3:$D$200,3),0)</f>
        <v>0</v>
      </c>
      <c r="AA15" s="8">
        <f>IF(T15&gt;0,VLOOKUP(T15,Destinations!$B$3:$D$200,3),0)</f>
        <v>0</v>
      </c>
      <c r="AB15" s="8">
        <f>IF(U15&gt;0,VLOOKUP(U15,Destinations!$B$3:$D$200,3),0)</f>
        <v>0</v>
      </c>
      <c r="AC15" s="8">
        <f>IF(V15=0,Destinations!$G$3,VLOOKUP(V15,Destinations!$B$3:$D$200,3))</f>
        <v>8</v>
      </c>
      <c r="AE15" s="13">
        <f>+AF14</f>
        <v>496</v>
      </c>
      <c r="AF15" s="20">
        <f>+AE15+SUM(AO15:AR15)</f>
        <v>504</v>
      </c>
      <c r="AG15" s="8">
        <v>2</v>
      </c>
      <c r="AH15" s="12">
        <v>1</v>
      </c>
      <c r="AI15" s="12"/>
      <c r="AJ15" s="12"/>
      <c r="AK15" s="12"/>
      <c r="AL15" s="11" t="str">
        <f>IF(AH15&gt;=1,VLOOKUP(AH15,Destinations!$B$3:$D$200,2),0)</f>
        <v>Public Holiday</v>
      </c>
      <c r="AM15" s="11">
        <f>IF(AI15&gt;1,VLOOKUP(AI15,Destinations!$B$3:$D$200,2),0)</f>
        <v>0</v>
      </c>
      <c r="AN15" s="11">
        <f>IF(AJ15&gt;1,VLOOKUP(AJ15,Destinations!$B$3:$D$200,2),0)</f>
        <v>0</v>
      </c>
      <c r="AO15" s="8">
        <f>IF(AH15&gt;0,VLOOKUP(AH15,Destinations!$B$3:$D$200,3),0)</f>
        <v>0</v>
      </c>
      <c r="AP15" s="8">
        <f>IF(AI15&gt;0,VLOOKUP(AI15,Destinations!$B$3:$D$200,3),0)</f>
        <v>0</v>
      </c>
      <c r="AQ15" s="8">
        <f>IF(AJ15&gt;0,VLOOKUP(AJ15,Destinations!$B$3:$D$200,3),0)</f>
        <v>0</v>
      </c>
      <c r="AR15" s="8">
        <f>IF(AK15=0,Destinations!$G$3,0)</f>
        <v>8</v>
      </c>
      <c r="AT15" s="13">
        <f>+AU14</f>
        <v>744</v>
      </c>
      <c r="AU15" s="20">
        <f>+AT15+SUM(BD15:BG15)</f>
        <v>752</v>
      </c>
      <c r="AV15" s="8">
        <v>2</v>
      </c>
      <c r="AW15" s="12"/>
      <c r="AX15" s="12"/>
      <c r="AY15" s="12"/>
      <c r="AZ15" s="12"/>
      <c r="BA15" s="11">
        <f>IF(AW15&gt;=1,VLOOKUP(AW15,Destinations!$B$3:$D$200,2),0)</f>
        <v>0</v>
      </c>
      <c r="BB15" s="11">
        <f>IF(AX15&gt;1,VLOOKUP(AX15,Destinations!$B$3:$D$200,2),0)</f>
        <v>0</v>
      </c>
      <c r="BC15" s="11">
        <f>IF(AY15&gt;1,VLOOKUP(AY15,Destinations!$B$3:$D$200,2),0)</f>
        <v>0</v>
      </c>
      <c r="BD15" s="8">
        <f>IF(AW15&gt;0,VLOOKUP(AW15,Destinations!$B$3:$D$200,3),0)</f>
        <v>0</v>
      </c>
      <c r="BE15" s="8">
        <f>IF(AX15&gt;0,VLOOKUP(AX15,Destinations!$B$3:$D$200,3),0)</f>
        <v>0</v>
      </c>
      <c r="BF15" s="8">
        <f>IF(AY15&gt;0,VLOOKUP(AY15,Destinations!$B$3:$D$200,3),0)</f>
        <v>0</v>
      </c>
      <c r="BG15" s="8">
        <f>IF(AZ15=0,Destinations!$G$3,0)</f>
        <v>8</v>
      </c>
      <c r="BI15" s="13">
        <f>+BJ14</f>
        <v>984</v>
      </c>
      <c r="BJ15" s="20">
        <f>+BI15+SUM(BS15:BV15)</f>
        <v>992</v>
      </c>
      <c r="BK15" s="8">
        <v>2</v>
      </c>
      <c r="BL15" s="12">
        <v>2</v>
      </c>
      <c r="BM15" s="12"/>
      <c r="BN15" s="12"/>
      <c r="BO15" s="12"/>
      <c r="BP15" s="11" t="str">
        <f>IF(BL15&gt;=1,VLOOKUP(BL15,Destinations!$B$3:$D$200,2),0)</f>
        <v>Weekend - Home</v>
      </c>
      <c r="BQ15" s="11">
        <f>IF(BM15&gt;1,VLOOKUP(BM15,Destinations!$B$3:$D$200,2),0)</f>
        <v>0</v>
      </c>
      <c r="BR15" s="11">
        <f>IF(BN15&gt;1,VLOOKUP(BN15,Destinations!$B$3:$D$200,2),0)</f>
        <v>0</v>
      </c>
      <c r="BS15" s="8">
        <f>IF(BL15&gt;0,VLOOKUP(BL15,Destinations!$B$3:$D$200,3),0)</f>
        <v>0</v>
      </c>
      <c r="BT15" s="8">
        <f>IF(BM15&gt;0,VLOOKUP(BM15,Destinations!$B$3:$D$200,3),0)</f>
        <v>0</v>
      </c>
      <c r="BU15" s="8">
        <f>IF(BN15&gt;0,VLOOKUP(BN15,Destinations!$B$3:$D$200,3),0)</f>
        <v>0</v>
      </c>
      <c r="BV15" s="8">
        <f>IF(BO15=0,Destinations!$G$3,VLOOKUP(BO15,Destinations!$B$3:$D$147,3))</f>
        <v>8</v>
      </c>
      <c r="BX15" s="13">
        <f>+BY14</f>
        <v>1232</v>
      </c>
      <c r="BY15" s="20">
        <f>+BX15+SUM(CH15:CK15)</f>
        <v>1240</v>
      </c>
      <c r="BZ15" s="8">
        <v>2</v>
      </c>
      <c r="CA15" s="12"/>
      <c r="CB15" s="12"/>
      <c r="CC15" s="12"/>
      <c r="CD15" s="12"/>
      <c r="CE15" s="11">
        <f>IF(CA15&gt;=1,VLOOKUP(CA15,Destinations!$B$3:$D$200,2),0)</f>
        <v>0</v>
      </c>
      <c r="CF15" s="11">
        <f>IF(CB15&gt;1,VLOOKUP(CB15,Destinations!$B$3:$D$200,2),0)</f>
        <v>0</v>
      </c>
      <c r="CG15" s="11">
        <f>IF(CC15&gt;1,VLOOKUP(CC15,Destinations!$B$3:$D$200,2),0)</f>
        <v>0</v>
      </c>
      <c r="CH15" s="8">
        <f>IF(CA15&gt;0,VLOOKUP(CA15,Destinations!$B$3:$D$200,3),0)</f>
        <v>0</v>
      </c>
      <c r="CI15" s="8">
        <f>IF(CB15&gt;0,VLOOKUP(CB15,Destinations!$B$3:$D$200,3),0)</f>
        <v>0</v>
      </c>
      <c r="CJ15" s="8">
        <f>IF(CC15&gt;0,VLOOKUP(CC15,Destinations!$B$3:$D$200,3),0)</f>
        <v>0</v>
      </c>
      <c r="CK15" s="8">
        <f>IF(CD15=0,Destinations!$G$3,VLOOKUP(CD15,Destinations!$B$3:$D$147,3))</f>
        <v>8</v>
      </c>
      <c r="CM15" s="13">
        <f>+CN14</f>
        <v>1480</v>
      </c>
      <c r="CN15" s="20">
        <f>+CM15+SUM(CW15:CZ15)</f>
        <v>1488</v>
      </c>
      <c r="CO15" s="8">
        <v>2</v>
      </c>
      <c r="CP15" s="12"/>
      <c r="CQ15" s="12"/>
      <c r="CR15" s="12"/>
      <c r="CS15" s="12"/>
      <c r="CT15" s="11">
        <f>IF(CP15&gt;=1,VLOOKUP(CP15,Destinations!$B$3:$D$200,2),0)</f>
        <v>0</v>
      </c>
      <c r="CU15" s="11">
        <f>IF(CQ15&gt;1,VLOOKUP(CQ15,Destinations!$B$3:$D$200,2),0)</f>
        <v>0</v>
      </c>
      <c r="CV15" s="11">
        <f>IF(CR15&gt;1,VLOOKUP(CR15,Destinations!$B$3:$D$200,2),0)</f>
        <v>0</v>
      </c>
      <c r="CW15" s="8">
        <f>IF(CP15&gt;0,VLOOKUP(CP15,Destinations!$B$3:$D$200,3),0)</f>
        <v>0</v>
      </c>
      <c r="CX15" s="8">
        <f>IF(CQ15&gt;0,VLOOKUP(CQ15,Destinations!$B$3:$D$200,3),0)</f>
        <v>0</v>
      </c>
      <c r="CY15" s="8">
        <f>IF(CR15&gt;0,VLOOKUP(CR15,Destinations!$B$3:$D$200,3),0)</f>
        <v>0</v>
      </c>
      <c r="CZ15" s="8">
        <f>IF(CS15=0,Destinations!$G$3,VLOOKUP(CS15,Destinations!$B$3:$D$147,3))</f>
        <v>8</v>
      </c>
      <c r="DB15" s="13">
        <f>+DC14</f>
        <v>1720</v>
      </c>
      <c r="DC15" s="20">
        <f>+DB15+SUM(DL15:DO15)</f>
        <v>1728</v>
      </c>
      <c r="DD15" s="8">
        <v>2</v>
      </c>
      <c r="DE15" s="12">
        <v>2</v>
      </c>
      <c r="DF15" s="12"/>
      <c r="DG15" s="12"/>
      <c r="DH15" s="12"/>
      <c r="DI15" s="11" t="str">
        <f>IF(DE15&gt;=1,VLOOKUP(DE15,Destinations!$B$3:$D$200,2),0)</f>
        <v>Weekend - Home</v>
      </c>
      <c r="DJ15" s="11">
        <f>IF(DF15&gt;1,VLOOKUP(DF15,Destinations!$B$3:$D$200,2),0)</f>
        <v>0</v>
      </c>
      <c r="DK15" s="11">
        <f>IF(DG15&gt;1,VLOOKUP(DG15,Destinations!$B$3:$D$200,2),0)</f>
        <v>0</v>
      </c>
      <c r="DL15" s="8">
        <f>IF(DE15&gt;0,VLOOKUP(DE15,Destinations!$B$3:$D$200,3),0)</f>
        <v>0</v>
      </c>
      <c r="DM15" s="8">
        <f>IF(DF15&gt;0,VLOOKUP(DF15,Destinations!$B$3:$D$200,3),0)</f>
        <v>0</v>
      </c>
      <c r="DN15" s="8">
        <f>IF(DG15&gt;0,VLOOKUP(DG15,Destinations!$B$3:$D$200,3),0)</f>
        <v>0</v>
      </c>
      <c r="DO15" s="8">
        <f>IF(DH15=0,Destinations!$G$3,VLOOKUP(DH15,Destinations!$B$3:$D$147,3))</f>
        <v>8</v>
      </c>
      <c r="DQ15" s="13">
        <f>+DR14</f>
        <v>1968</v>
      </c>
      <c r="DR15" s="20">
        <f>+DQ15+SUM(EA15:ED15)</f>
        <v>1976</v>
      </c>
      <c r="DS15" s="8">
        <v>2</v>
      </c>
      <c r="DT15" s="12"/>
      <c r="DU15" s="12"/>
      <c r="DV15" s="12"/>
      <c r="DW15" s="12"/>
      <c r="DX15" s="11">
        <f>IF(DT15&gt;=1,VLOOKUP(DT15,Destinations!$B$3:$D$200,2),0)</f>
        <v>0</v>
      </c>
      <c r="DY15" s="11">
        <f>IF(DU15&gt;1,VLOOKUP(DU15,Destinations!$B$3:$D$200,2),0)</f>
        <v>0</v>
      </c>
      <c r="DZ15" s="11">
        <f>IF(DV15&gt;1,VLOOKUP(DV15,Destinations!$B$3:$D$200,2),0)</f>
        <v>0</v>
      </c>
      <c r="EA15" s="8">
        <f>IF(DT15&gt;0,VLOOKUP(DT15,Destinations!$B$3:$D$200,3),0)</f>
        <v>0</v>
      </c>
      <c r="EB15" s="8">
        <f>IF(DU15&gt;0,VLOOKUP(DU15,Destinations!$B$3:$D$200,3),0)</f>
        <v>0</v>
      </c>
      <c r="EC15" s="8">
        <f>IF(DV15&gt;0,VLOOKUP(DV15,Destinations!$B$3:$D$200,3),0)</f>
        <v>0</v>
      </c>
      <c r="ED15" s="8">
        <f>IF(DW15=0,Destinations!$G$3,VLOOKUP(DW15,Destinations!$B$3:$D$147,3))</f>
        <v>8</v>
      </c>
      <c r="EF15" s="13">
        <f>+EG14</f>
        <v>2208</v>
      </c>
      <c r="EG15" s="20">
        <f>+EF15+SUM(EP15:ES15)</f>
        <v>2216</v>
      </c>
      <c r="EH15" s="8">
        <v>2</v>
      </c>
      <c r="EI15" s="12"/>
      <c r="EJ15" s="12"/>
      <c r="EK15" s="12"/>
      <c r="EL15" s="12"/>
      <c r="EM15" s="11">
        <f>IF(EI15&gt;=1,VLOOKUP(EI15,Destinations!$B$3:$D$200,2),0)</f>
        <v>0</v>
      </c>
      <c r="EN15" s="11">
        <f>IF(EJ15&gt;1,VLOOKUP(EJ15,Destinations!$B$3:$D$200,2),0)</f>
        <v>0</v>
      </c>
      <c r="EO15" s="11">
        <f>IF(EK15&gt;1,VLOOKUP(EK15,Destinations!$B$3:$D$200,2),0)</f>
        <v>0</v>
      </c>
      <c r="EP15" s="8">
        <f>IF(EI15&gt;0,VLOOKUP(EI15,Destinations!$B$3:$D$200,3),0)</f>
        <v>0</v>
      </c>
      <c r="EQ15" s="8">
        <f>IF(EJ15&gt;0,VLOOKUP(EJ15,Destinations!$B$3:$D$200,3),0)</f>
        <v>0</v>
      </c>
      <c r="ER15" s="8">
        <f>IF(EK15&gt;0,VLOOKUP(EK15,Destinations!$B$3:$D$200,3),0)</f>
        <v>0</v>
      </c>
      <c r="ES15" s="8">
        <f>IF(EL15=0,Destinations!$G$3,VLOOKUP(EL15,Destinations!$B$3:$D$147,3))</f>
        <v>8</v>
      </c>
      <c r="EU15" s="13">
        <f>+EV14</f>
        <v>2456</v>
      </c>
      <c r="EV15" s="20">
        <f>+EU15+SUM(FE15:FH15)</f>
        <v>2464</v>
      </c>
      <c r="EW15" s="8">
        <v>2</v>
      </c>
      <c r="EX15" s="12">
        <v>1</v>
      </c>
      <c r="EY15" s="12"/>
      <c r="EZ15" s="12"/>
      <c r="FA15" s="12"/>
      <c r="FB15" s="11" t="str">
        <f>IF(EX15&gt;=1,VLOOKUP(EX15,Destinations!$B$3:$D$200,2),0)</f>
        <v>Public Holiday</v>
      </c>
      <c r="FC15" s="11">
        <f>IF(EY15&gt;1,VLOOKUP(EY15,Destinations!$B$3:$D$200,2),0)</f>
        <v>0</v>
      </c>
      <c r="FD15" s="11">
        <f>IF(EZ15&gt;1,VLOOKUP(EZ15,Destinations!$B$3:$D$200,2),0)</f>
        <v>0</v>
      </c>
      <c r="FE15" s="8">
        <f>IF(EX15&gt;0,VLOOKUP(EX15,Destinations!$B$3:$D$200,3),0)</f>
        <v>0</v>
      </c>
      <c r="FF15" s="8">
        <f>IF(EY15&gt;0,VLOOKUP(EY15,Destinations!$B$3:$D$200,3),0)</f>
        <v>0</v>
      </c>
      <c r="FG15" s="8">
        <f>IF(EZ15&gt;0,VLOOKUP(EZ15,Destinations!$B$3:$D$200,3),0)</f>
        <v>0</v>
      </c>
      <c r="FH15" s="8">
        <f>IF(FA15=0,Destinations!$G$3,VLOOKUP(FA15,Destinations!$B$3:$D$147,3))</f>
        <v>8</v>
      </c>
      <c r="FJ15" s="13">
        <f>+FK14</f>
        <v>2704</v>
      </c>
      <c r="FK15" s="20">
        <f>+FJ15+SUM(FT15:FW15)</f>
        <v>2712</v>
      </c>
      <c r="FL15" s="8">
        <v>2</v>
      </c>
      <c r="FM15" s="12"/>
      <c r="FN15" s="12"/>
      <c r="FO15" s="12"/>
      <c r="FP15" s="12"/>
      <c r="FQ15" s="11">
        <f>IF(FM15&gt;=1,VLOOKUP(FM15,Destinations!$B$3:$D$200,2),0)</f>
        <v>0</v>
      </c>
      <c r="FR15" s="11">
        <f>IF(FN15&gt;1,VLOOKUP(FN15,Destinations!$B$3:$D$200,2),0)</f>
        <v>0</v>
      </c>
      <c r="FS15" s="11">
        <f>IF(FO15&gt;1,VLOOKUP(FO15,Destinations!$B$3:$D$200,2),0)</f>
        <v>0</v>
      </c>
      <c r="FT15" s="8">
        <f>IF(FM15&gt;0,VLOOKUP(FM15,Destinations!$B$3:$D$200,3),0)</f>
        <v>0</v>
      </c>
      <c r="FU15" s="8">
        <f>IF(FN15&gt;0,VLOOKUP(FN15,Destinations!$B$3:$D$200,3),0)</f>
        <v>0</v>
      </c>
      <c r="FV15" s="8">
        <f>IF(FO15&gt;0,VLOOKUP(FO15,Destinations!$B$3:$D$200,3),0)</f>
        <v>0</v>
      </c>
      <c r="FW15" s="8">
        <f>IF(FP15=0,Destinations!$G$3,VLOOKUP(FP15,Destinations!$B$3:$D$147,3))</f>
        <v>8</v>
      </c>
    </row>
    <row r="16" spans="1:179" ht="12.75">
      <c r="A16" s="20">
        <f aca="true" t="shared" si="0" ref="A16:A44">+B15</f>
        <v>16</v>
      </c>
      <c r="B16" s="20">
        <f aca="true" t="shared" si="1" ref="B16:B44">+A16+SUM(K16:N16)</f>
        <v>24</v>
      </c>
      <c r="C16" s="8">
        <v>3</v>
      </c>
      <c r="D16" s="12"/>
      <c r="E16" s="12"/>
      <c r="F16" s="12"/>
      <c r="G16" s="12"/>
      <c r="H16" s="11">
        <f>IF(D16&gt;=1,VLOOKUP(D16,Destinations!$B$3:$D$200,2),0)</f>
        <v>0</v>
      </c>
      <c r="I16" s="11">
        <f>IF(E16&gt;=1,VLOOKUP(E16,Destinations!$B$3:$D$200,2),0)</f>
        <v>0</v>
      </c>
      <c r="J16" s="11">
        <f>IF(F16&gt;=1,VLOOKUP(F16,Destinations!$B$3:$D$200,2),0)</f>
        <v>0</v>
      </c>
      <c r="K16" s="8">
        <f>IF(D16&gt;0,VLOOKUP(D16,Destinations!$B$3:$D$200,3),0)</f>
        <v>0</v>
      </c>
      <c r="L16" s="8">
        <f>IF(E16&gt;0,VLOOKUP(E16,Destinations!$B$3:$D$200,3),0)</f>
        <v>0</v>
      </c>
      <c r="M16" s="8">
        <f>IF(F16&gt;0,VLOOKUP(F16,Destinations!$B$3:$D$200,3),0)</f>
        <v>0</v>
      </c>
      <c r="N16" s="8">
        <f>IF(G16=0,Destinations!$G$3,VLOOKUP(G16,Destinations!$B$3:$D$200,3))</f>
        <v>8</v>
      </c>
      <c r="P16" s="13">
        <f aca="true" t="shared" si="2" ref="P16:P43">+Q15</f>
        <v>264</v>
      </c>
      <c r="Q16" s="20">
        <f aca="true" t="shared" si="3" ref="Q16:Q43">+P16+SUM(Z16:AC16)</f>
        <v>272</v>
      </c>
      <c r="R16" s="8">
        <v>3</v>
      </c>
      <c r="S16" s="12">
        <v>2</v>
      </c>
      <c r="T16" s="12"/>
      <c r="U16" s="12"/>
      <c r="V16" s="12"/>
      <c r="W16" s="11" t="str">
        <f>IF(S16&gt;1,VLOOKUP(S16,Destinations!$B$3:$D$200,2),0)</f>
        <v>Weekend - Home</v>
      </c>
      <c r="X16" s="11">
        <f>IF(T16&gt;1,VLOOKUP(T16,Destinations!$B$3:$D$200,2),0)</f>
        <v>0</v>
      </c>
      <c r="Y16" s="11">
        <f>IF(U16&gt;1,VLOOKUP(U16,Destinations!$B$3:$D$200,2),0)</f>
        <v>0</v>
      </c>
      <c r="Z16" s="8">
        <f>IF(S16&gt;0,VLOOKUP(S16,Destinations!$B$3:$D$200,3),0)</f>
        <v>0</v>
      </c>
      <c r="AA16" s="8">
        <f>IF(T16&gt;0,VLOOKUP(T16,Destinations!$B$3:$D$200,3),0)</f>
        <v>0</v>
      </c>
      <c r="AB16" s="8">
        <f>IF(U16&gt;0,VLOOKUP(U16,Destinations!$B$3:$D$200,3),0)</f>
        <v>0</v>
      </c>
      <c r="AC16" s="8">
        <f>IF(V16=0,Destinations!$G$3,VLOOKUP(V16,Destinations!$B$3:$D$200,3))</f>
        <v>8</v>
      </c>
      <c r="AE16" s="13">
        <f aca="true" t="shared" si="4" ref="AE16:AE43">+AF15</f>
        <v>504</v>
      </c>
      <c r="AF16" s="20">
        <f aca="true" t="shared" si="5" ref="AF16:AF43">+AE16+SUM(AO16:AR16)</f>
        <v>512</v>
      </c>
      <c r="AG16" s="8">
        <v>3</v>
      </c>
      <c r="AH16" s="12"/>
      <c r="AI16" s="12"/>
      <c r="AJ16" s="12"/>
      <c r="AK16" s="12"/>
      <c r="AL16" s="11">
        <f>IF(AH16&gt;=1,VLOOKUP(AH16,Destinations!$B$3:$D$200,2),0)</f>
        <v>0</v>
      </c>
      <c r="AM16" s="11">
        <f>IF(AI16&gt;1,VLOOKUP(AI16,Destinations!$B$3:$D$200,2),0)</f>
        <v>0</v>
      </c>
      <c r="AN16" s="11">
        <f>IF(AJ16&gt;1,VLOOKUP(AJ16,Destinations!$B$3:$D$200,2),0)</f>
        <v>0</v>
      </c>
      <c r="AO16" s="8">
        <f>IF(AH16&gt;0,VLOOKUP(AH16,Destinations!$B$3:$D$200,3),0)</f>
        <v>0</v>
      </c>
      <c r="AP16" s="8">
        <f>IF(AI16&gt;0,VLOOKUP(AI16,Destinations!$B$3:$D$200,3),0)</f>
        <v>0</v>
      </c>
      <c r="AQ16" s="8">
        <f>IF(AJ16&gt;0,VLOOKUP(AJ16,Destinations!$B$3:$D$200,3),0)</f>
        <v>0</v>
      </c>
      <c r="AR16" s="8">
        <f>IF(AK16=0,Destinations!$G$3,0)</f>
        <v>8</v>
      </c>
      <c r="AT16" s="13">
        <f aca="true" t="shared" si="6" ref="AT16:AT43">+AU15</f>
        <v>752</v>
      </c>
      <c r="AU16" s="20">
        <f aca="true" t="shared" si="7" ref="AU16:AU43">+AT16+SUM(BD16:BG16)</f>
        <v>760</v>
      </c>
      <c r="AV16" s="8">
        <v>3</v>
      </c>
      <c r="AW16" s="12"/>
      <c r="AX16" s="12"/>
      <c r="AY16" s="12"/>
      <c r="AZ16" s="12"/>
      <c r="BA16" s="11">
        <f>IF(AW16&gt;=1,VLOOKUP(AW16,Destinations!$B$3:$D$200,2),0)</f>
        <v>0</v>
      </c>
      <c r="BB16" s="11">
        <f>IF(AX16&gt;1,VLOOKUP(AX16,Destinations!$B$3:$D$200,2),0)</f>
        <v>0</v>
      </c>
      <c r="BC16" s="11">
        <f>IF(AY16&gt;1,VLOOKUP(AY16,Destinations!$B$3:$D$200,2),0)</f>
        <v>0</v>
      </c>
      <c r="BD16" s="8">
        <f>IF(AW16&gt;0,VLOOKUP(AW16,Destinations!$B$3:$D$200,3),0)</f>
        <v>0</v>
      </c>
      <c r="BE16" s="8">
        <f>IF(AX16&gt;0,VLOOKUP(AX16,Destinations!$B$3:$D$200,3),0)</f>
        <v>0</v>
      </c>
      <c r="BF16" s="8">
        <f>IF(AY16&gt;0,VLOOKUP(AY16,Destinations!$B$3:$D$200,3),0)</f>
        <v>0</v>
      </c>
      <c r="BG16" s="8">
        <f>IF(AZ16=0,Destinations!$G$3,0)</f>
        <v>8</v>
      </c>
      <c r="BI16" s="13">
        <f aca="true" t="shared" si="8" ref="BI16:BI44">+BJ15</f>
        <v>992</v>
      </c>
      <c r="BJ16" s="20">
        <f aca="true" t="shared" si="9" ref="BJ16:BJ43">+BI16+SUM(BS16:BV16)</f>
        <v>1000</v>
      </c>
      <c r="BK16" s="8">
        <v>3</v>
      </c>
      <c r="BL16" s="12">
        <v>2</v>
      </c>
      <c r="BM16" s="12"/>
      <c r="BN16" s="12"/>
      <c r="BO16" s="12"/>
      <c r="BP16" s="11" t="str">
        <f>IF(BL16&gt;=1,VLOOKUP(BL16,Destinations!$B$3:$D$200,2),0)</f>
        <v>Weekend - Home</v>
      </c>
      <c r="BQ16" s="11">
        <f>IF(BM16&gt;1,VLOOKUP(BM16,Destinations!$B$3:$D$200,2),0)</f>
        <v>0</v>
      </c>
      <c r="BR16" s="11">
        <f>IF(BN16&gt;1,VLOOKUP(BN16,Destinations!$B$3:$D$200,2),0)</f>
        <v>0</v>
      </c>
      <c r="BS16" s="8">
        <f>IF(BL16&gt;0,VLOOKUP(BL16,Destinations!$B$3:$D$200,3),0)</f>
        <v>0</v>
      </c>
      <c r="BT16" s="8">
        <f>IF(BM16&gt;0,VLOOKUP(BM16,Destinations!$B$3:$D$200,3),0)</f>
        <v>0</v>
      </c>
      <c r="BU16" s="8">
        <f>IF(BN16&gt;0,VLOOKUP(BN16,Destinations!$B$3:$D$200,3),0)</f>
        <v>0</v>
      </c>
      <c r="BV16" s="8">
        <f>IF(BO16=0,Destinations!$G$3,VLOOKUP(BO16,Destinations!$B$3:$D$147,3))</f>
        <v>8</v>
      </c>
      <c r="BX16" s="13">
        <f aca="true" t="shared" si="10" ref="BX16:BX44">+BY15</f>
        <v>1240</v>
      </c>
      <c r="BY16" s="20">
        <f aca="true" t="shared" si="11" ref="BY16:BY44">+BX16+SUM(CH16:CK16)</f>
        <v>1248</v>
      </c>
      <c r="BZ16" s="8">
        <v>3</v>
      </c>
      <c r="CA16" s="12"/>
      <c r="CB16" s="12"/>
      <c r="CC16" s="12"/>
      <c r="CD16" s="12"/>
      <c r="CE16" s="11">
        <f>IF(CA16&gt;=1,VLOOKUP(CA16,Destinations!$B$3:$D$200,2),0)</f>
        <v>0</v>
      </c>
      <c r="CF16" s="11">
        <f>IF(CB16&gt;1,VLOOKUP(CB16,Destinations!$B$3:$D$200,2),0)</f>
        <v>0</v>
      </c>
      <c r="CG16" s="11">
        <f>IF(CC16&gt;1,VLOOKUP(CC16,Destinations!$B$3:$D$200,2),0)</f>
        <v>0</v>
      </c>
      <c r="CH16" s="8">
        <f>IF(CA16&gt;0,VLOOKUP(CA16,Destinations!$B$3:$D$200,3),0)</f>
        <v>0</v>
      </c>
      <c r="CI16" s="8">
        <f>IF(CB16&gt;0,VLOOKUP(CB16,Destinations!$B$3:$D$200,3),0)</f>
        <v>0</v>
      </c>
      <c r="CJ16" s="8">
        <f>IF(CC16&gt;0,VLOOKUP(CC16,Destinations!$B$3:$D$200,3),0)</f>
        <v>0</v>
      </c>
      <c r="CK16" s="8">
        <f>IF(CD16=0,Destinations!$G$3,VLOOKUP(CD16,Destinations!$B$3:$D$147,3))</f>
        <v>8</v>
      </c>
      <c r="CM16" s="13">
        <f aca="true" t="shared" si="12" ref="CM16:CM43">+CN15</f>
        <v>1488</v>
      </c>
      <c r="CN16" s="20">
        <f aca="true" t="shared" si="13" ref="CN16:CN43">+CM16+SUM(CW16:CZ16)</f>
        <v>1496</v>
      </c>
      <c r="CO16" s="8">
        <v>3</v>
      </c>
      <c r="CP16" s="12">
        <v>2</v>
      </c>
      <c r="CQ16" s="12"/>
      <c r="CR16" s="12"/>
      <c r="CS16" s="12"/>
      <c r="CT16" s="11" t="str">
        <f>IF(CP16&gt;=1,VLOOKUP(CP16,Destinations!$B$3:$D$200,2),0)</f>
        <v>Weekend - Home</v>
      </c>
      <c r="CU16" s="11">
        <f>IF(CQ16&gt;1,VLOOKUP(CQ16,Destinations!$B$3:$D$200,2),0)</f>
        <v>0</v>
      </c>
      <c r="CV16" s="11">
        <f>IF(CR16&gt;1,VLOOKUP(CR16,Destinations!$B$3:$D$200,2),0)</f>
        <v>0</v>
      </c>
      <c r="CW16" s="8">
        <f>IF(CP16&gt;0,VLOOKUP(CP16,Destinations!$B$3:$D$200,3),0)</f>
        <v>0</v>
      </c>
      <c r="CX16" s="8">
        <f>IF(CQ16&gt;0,VLOOKUP(CQ16,Destinations!$B$3:$D$200,3),0)</f>
        <v>0</v>
      </c>
      <c r="CY16" s="8">
        <f>IF(CR16&gt;0,VLOOKUP(CR16,Destinations!$B$3:$D$200,3),0)</f>
        <v>0</v>
      </c>
      <c r="CZ16" s="8">
        <f>IF(CS16=0,Destinations!$G$3,VLOOKUP(CS16,Destinations!$B$3:$D$147,3))</f>
        <v>8</v>
      </c>
      <c r="DB16" s="13">
        <f aca="true" t="shared" si="14" ref="DB16:DB44">+DC15</f>
        <v>1728</v>
      </c>
      <c r="DC16" s="20">
        <f aca="true" t="shared" si="15" ref="DC16:DC43">+DB16+SUM(DL16:DO16)</f>
        <v>1736</v>
      </c>
      <c r="DD16" s="8">
        <v>3</v>
      </c>
      <c r="DE16" s="12"/>
      <c r="DF16" s="12"/>
      <c r="DG16" s="12"/>
      <c r="DH16" s="12"/>
      <c r="DI16" s="11">
        <f>IF(DE16&gt;=1,VLOOKUP(DE16,Destinations!$B$3:$D$200,2),0)</f>
        <v>0</v>
      </c>
      <c r="DJ16" s="11">
        <f>IF(DF16&gt;1,VLOOKUP(DF16,Destinations!$B$3:$D$200,2),0)</f>
        <v>0</v>
      </c>
      <c r="DK16" s="11">
        <f>IF(DG16&gt;1,VLOOKUP(DG16,Destinations!$B$3:$D$200,2),0)</f>
        <v>0</v>
      </c>
      <c r="DL16" s="8">
        <f>IF(DE16&gt;0,VLOOKUP(DE16,Destinations!$B$3:$D$200,3),0)</f>
        <v>0</v>
      </c>
      <c r="DM16" s="8">
        <f>IF(DF16&gt;0,VLOOKUP(DF16,Destinations!$B$3:$D$200,3),0)</f>
        <v>0</v>
      </c>
      <c r="DN16" s="8">
        <f>IF(DG16&gt;0,VLOOKUP(DG16,Destinations!$B$3:$D$200,3),0)</f>
        <v>0</v>
      </c>
      <c r="DO16" s="8">
        <f>IF(DH16=0,Destinations!$G$3,VLOOKUP(DH16,Destinations!$B$3:$D$147,3))</f>
        <v>8</v>
      </c>
      <c r="DQ16" s="13">
        <f aca="true" t="shared" si="16" ref="DQ16:DQ43">+DR15</f>
        <v>1976</v>
      </c>
      <c r="DR16" s="20">
        <f aca="true" t="shared" si="17" ref="DR16:DR43">+DQ16+SUM(EA16:ED16)</f>
        <v>1984</v>
      </c>
      <c r="DS16" s="8">
        <v>3</v>
      </c>
      <c r="DT16" s="12"/>
      <c r="DU16" s="12"/>
      <c r="DV16" s="12"/>
      <c r="DW16" s="12"/>
      <c r="DX16" s="11">
        <f>IF(DT16&gt;=1,VLOOKUP(DT16,Destinations!$B$3:$D$200,2),0)</f>
        <v>0</v>
      </c>
      <c r="DY16" s="11">
        <f>IF(DU16&gt;1,VLOOKUP(DU16,Destinations!$B$3:$D$200,2),0)</f>
        <v>0</v>
      </c>
      <c r="DZ16" s="11">
        <f>IF(DV16&gt;1,VLOOKUP(DV16,Destinations!$B$3:$D$200,2),0)</f>
        <v>0</v>
      </c>
      <c r="EA16" s="8">
        <f>IF(DT16&gt;0,VLOOKUP(DT16,Destinations!$B$3:$D$200,3),0)</f>
        <v>0</v>
      </c>
      <c r="EB16" s="8">
        <f>IF(DU16&gt;0,VLOOKUP(DU16,Destinations!$B$3:$D$200,3),0)</f>
        <v>0</v>
      </c>
      <c r="EC16" s="8">
        <f>IF(DV16&gt;0,VLOOKUP(DV16,Destinations!$B$3:$D$200,3),0)</f>
        <v>0</v>
      </c>
      <c r="ED16" s="8">
        <f>IF(DW16=0,Destinations!$G$3,VLOOKUP(DW16,Destinations!$B$3:$D$147,3))</f>
        <v>8</v>
      </c>
      <c r="EF16" s="13">
        <f aca="true" t="shared" si="18" ref="EF16:EF44">+EG15</f>
        <v>2216</v>
      </c>
      <c r="EG16" s="20">
        <f aca="true" t="shared" si="19" ref="EG16:EG43">+EF16+SUM(EP16:ES16)</f>
        <v>2224</v>
      </c>
      <c r="EH16" s="8">
        <v>3</v>
      </c>
      <c r="EI16" s="12">
        <v>2</v>
      </c>
      <c r="EJ16" s="12"/>
      <c r="EK16" s="12"/>
      <c r="EL16" s="12"/>
      <c r="EM16" s="11" t="str">
        <f>IF(EI16&gt;=1,VLOOKUP(EI16,Destinations!$B$3:$D$200,2),0)</f>
        <v>Weekend - Home</v>
      </c>
      <c r="EN16" s="11">
        <f>IF(EJ16&gt;1,VLOOKUP(EJ16,Destinations!$B$3:$D$200,2),0)</f>
        <v>0</v>
      </c>
      <c r="EO16" s="11">
        <f>IF(EK16&gt;1,VLOOKUP(EK16,Destinations!$B$3:$D$200,2),0)</f>
        <v>0</v>
      </c>
      <c r="EP16" s="8">
        <f>IF(EI16&gt;0,VLOOKUP(EI16,Destinations!$B$3:$D$200,3),0)</f>
        <v>0</v>
      </c>
      <c r="EQ16" s="8">
        <f>IF(EJ16&gt;0,VLOOKUP(EJ16,Destinations!$B$3:$D$200,3),0)</f>
        <v>0</v>
      </c>
      <c r="ER16" s="8">
        <f>IF(EK16&gt;0,VLOOKUP(EK16,Destinations!$B$3:$D$200,3),0)</f>
        <v>0</v>
      </c>
      <c r="ES16" s="8">
        <f>IF(EL16=0,Destinations!$G$3,VLOOKUP(EL16,Destinations!$B$3:$D$147,3))</f>
        <v>8</v>
      </c>
      <c r="EU16" s="13">
        <f aca="true" t="shared" si="20" ref="EU16:EU44">+EV15</f>
        <v>2464</v>
      </c>
      <c r="EV16" s="20">
        <f aca="true" t="shared" si="21" ref="EV16:EV44">+EU16+SUM(FE16:FH16)</f>
        <v>2472</v>
      </c>
      <c r="EW16" s="8">
        <v>3</v>
      </c>
      <c r="EX16" s="12"/>
      <c r="EY16" s="12"/>
      <c r="EZ16" s="12"/>
      <c r="FA16" s="12"/>
      <c r="FB16" s="11">
        <f>IF(EX16&gt;=1,VLOOKUP(EX16,Destinations!$B$3:$D$200,2),0)</f>
        <v>0</v>
      </c>
      <c r="FC16" s="11">
        <f>IF(EY16&gt;1,VLOOKUP(EY16,Destinations!$B$3:$D$200,2),0)</f>
        <v>0</v>
      </c>
      <c r="FD16" s="11">
        <f>IF(EZ16&gt;1,VLOOKUP(EZ16,Destinations!$B$3:$D$200,2),0)</f>
        <v>0</v>
      </c>
      <c r="FE16" s="8">
        <f>IF(EX16&gt;0,VLOOKUP(EX16,Destinations!$B$3:$D$200,3),0)</f>
        <v>0</v>
      </c>
      <c r="FF16" s="8">
        <f>IF(EY16&gt;0,VLOOKUP(EY16,Destinations!$B$3:$D$200,3),0)</f>
        <v>0</v>
      </c>
      <c r="FG16" s="8">
        <f>IF(EZ16&gt;0,VLOOKUP(EZ16,Destinations!$B$3:$D$200,3),0)</f>
        <v>0</v>
      </c>
      <c r="FH16" s="8">
        <f>IF(FA16=0,Destinations!$G$3,VLOOKUP(FA16,Destinations!$B$3:$D$147,3))</f>
        <v>8</v>
      </c>
      <c r="FJ16" s="13">
        <f aca="true" t="shared" si="22" ref="FJ16:FJ41">+FK15</f>
        <v>2712</v>
      </c>
      <c r="FK16" s="20">
        <f aca="true" t="shared" si="23" ref="FK16:FK41">+FJ16+SUM(FT16:FW16)</f>
        <v>2720</v>
      </c>
      <c r="FL16" s="8">
        <v>3</v>
      </c>
      <c r="FM16" s="12"/>
      <c r="FN16" s="12"/>
      <c r="FO16" s="12"/>
      <c r="FP16" s="12"/>
      <c r="FQ16" s="11">
        <f>IF(FM16&gt;=1,VLOOKUP(FM16,Destinations!$B$3:$D$200,2),0)</f>
        <v>0</v>
      </c>
      <c r="FR16" s="11">
        <f>IF(FN16&gt;1,VLOOKUP(FN16,Destinations!$B$3:$D$200,2),0)</f>
        <v>0</v>
      </c>
      <c r="FS16" s="11">
        <f>IF(FO16&gt;1,VLOOKUP(FO16,Destinations!$B$3:$D$200,2),0)</f>
        <v>0</v>
      </c>
      <c r="FT16" s="8">
        <f>IF(FM16&gt;0,VLOOKUP(FM16,Destinations!$B$3:$D$200,3),0)</f>
        <v>0</v>
      </c>
      <c r="FU16" s="8">
        <f>IF(FN16&gt;0,VLOOKUP(FN16,Destinations!$B$3:$D$200,3),0)</f>
        <v>0</v>
      </c>
      <c r="FV16" s="8">
        <f>IF(FO16&gt;0,VLOOKUP(FO16,Destinations!$B$3:$D$200,3),0)</f>
        <v>0</v>
      </c>
      <c r="FW16" s="8">
        <f>IF(FP16=0,Destinations!$G$3,VLOOKUP(FP16,Destinations!$B$3:$D$147,3))</f>
        <v>8</v>
      </c>
    </row>
    <row r="17" spans="1:179" ht="12.75">
      <c r="A17" s="20">
        <f t="shared" si="0"/>
        <v>24</v>
      </c>
      <c r="B17" s="20">
        <f t="shared" si="1"/>
        <v>32</v>
      </c>
      <c r="C17" s="8">
        <v>4</v>
      </c>
      <c r="D17" s="12"/>
      <c r="E17" s="12"/>
      <c r="F17" s="12"/>
      <c r="G17" s="12"/>
      <c r="H17" s="11">
        <f>IF(D17&gt;=1,VLOOKUP(D17,Destinations!$B$3:$D$200,2),0)</f>
        <v>0</v>
      </c>
      <c r="I17" s="11">
        <f>IF(E17&gt;=1,VLOOKUP(E17,Destinations!$B$3:$D$200,2),0)</f>
        <v>0</v>
      </c>
      <c r="J17" s="11">
        <f>IF(F17&gt;=1,VLOOKUP(F17,Destinations!$B$3:$D$200,2),0)</f>
        <v>0</v>
      </c>
      <c r="K17" s="8">
        <f>IF(D17&gt;0,VLOOKUP(D17,Destinations!$B$3:$D$200,3),0)</f>
        <v>0</v>
      </c>
      <c r="L17" s="8">
        <f>IF(E17&gt;0,VLOOKUP(E17,Destinations!$B$3:$D$200,3),0)</f>
        <v>0</v>
      </c>
      <c r="M17" s="8">
        <f>IF(F17&gt;0,VLOOKUP(F17,Destinations!$B$3:$D$200,3),0)</f>
        <v>0</v>
      </c>
      <c r="N17" s="8">
        <f>IF(G17=0,Destinations!$G$3,VLOOKUP(G17,Destinations!$B$3:$D$200,3))</f>
        <v>8</v>
      </c>
      <c r="P17" s="13">
        <f t="shared" si="2"/>
        <v>272</v>
      </c>
      <c r="Q17" s="20">
        <f t="shared" si="3"/>
        <v>280</v>
      </c>
      <c r="R17" s="8">
        <v>4</v>
      </c>
      <c r="S17" s="12"/>
      <c r="T17" s="12"/>
      <c r="U17" s="12"/>
      <c r="V17" s="12"/>
      <c r="W17" s="11">
        <f>IF(S17&gt;1,VLOOKUP(S17,Destinations!$B$3:$D$200,2),0)</f>
        <v>0</v>
      </c>
      <c r="X17" s="11">
        <f>IF(T17&gt;1,VLOOKUP(T17,Destinations!$B$3:$D$200,2),0)</f>
        <v>0</v>
      </c>
      <c r="Y17" s="11">
        <f>IF(U17&gt;1,VLOOKUP(U17,Destinations!$B$3:$D$200,2),0)</f>
        <v>0</v>
      </c>
      <c r="Z17" s="8">
        <f>IF(S17&gt;0,VLOOKUP(S17,Destinations!$B$3:$D$200,3),0)</f>
        <v>0</v>
      </c>
      <c r="AA17" s="8">
        <f>IF(T17&gt;0,VLOOKUP(T17,Destinations!$B$3:$D$200,3),0)</f>
        <v>0</v>
      </c>
      <c r="AB17" s="8">
        <f>IF(U17&gt;0,VLOOKUP(U17,Destinations!$B$3:$D$200,3),0)</f>
        <v>0</v>
      </c>
      <c r="AC17" s="8">
        <f>IF(V17=0,Destinations!$G$3,VLOOKUP(V17,Destinations!$B$3:$D$200,3))</f>
        <v>8</v>
      </c>
      <c r="AE17" s="13">
        <f t="shared" si="4"/>
        <v>512</v>
      </c>
      <c r="AF17" s="20">
        <f t="shared" si="5"/>
        <v>520</v>
      </c>
      <c r="AG17" s="8">
        <v>4</v>
      </c>
      <c r="AH17" s="12"/>
      <c r="AI17" s="12"/>
      <c r="AJ17" s="12"/>
      <c r="AK17" s="12"/>
      <c r="AL17" s="11">
        <f>IF(AH17&gt;=1,VLOOKUP(AH17,Destinations!$B$3:$D$200,2),0)</f>
        <v>0</v>
      </c>
      <c r="AM17" s="11">
        <f>IF(AI17&gt;1,VLOOKUP(AI17,Destinations!$B$3:$D$200,2),0)</f>
        <v>0</v>
      </c>
      <c r="AN17" s="11">
        <f>IF(AJ17&gt;1,VLOOKUP(AJ17,Destinations!$B$3:$D$200,2),0)</f>
        <v>0</v>
      </c>
      <c r="AO17" s="8">
        <f>IF(AH17&gt;0,VLOOKUP(AH17,Destinations!$B$3:$D$200,3),0)</f>
        <v>0</v>
      </c>
      <c r="AP17" s="8">
        <f>IF(AI17&gt;0,VLOOKUP(AI17,Destinations!$B$3:$D$200,3),0)</f>
        <v>0</v>
      </c>
      <c r="AQ17" s="8">
        <f>IF(AJ17&gt;0,VLOOKUP(AJ17,Destinations!$B$3:$D$200,3),0)</f>
        <v>0</v>
      </c>
      <c r="AR17" s="8">
        <f>IF(AK17=0,Destinations!$G$3,0)</f>
        <v>8</v>
      </c>
      <c r="AT17" s="13">
        <f t="shared" si="6"/>
        <v>760</v>
      </c>
      <c r="AU17" s="20">
        <f t="shared" si="7"/>
        <v>768</v>
      </c>
      <c r="AV17" s="8">
        <v>4</v>
      </c>
      <c r="AW17" s="12">
        <v>2</v>
      </c>
      <c r="AX17" s="12"/>
      <c r="AY17" s="12"/>
      <c r="AZ17" s="12"/>
      <c r="BA17" s="11" t="str">
        <f>IF(AW17&gt;=1,VLOOKUP(AW17,Destinations!$B$3:$D$200,2),0)</f>
        <v>Weekend - Home</v>
      </c>
      <c r="BB17" s="11">
        <f>IF(AX17&gt;1,VLOOKUP(AX17,Destinations!$B$3:$D$200,2),0)</f>
        <v>0</v>
      </c>
      <c r="BC17" s="11">
        <f>IF(AY17&gt;1,VLOOKUP(AY17,Destinations!$B$3:$D$200,2),0)</f>
        <v>0</v>
      </c>
      <c r="BD17" s="8">
        <f>IF(AW17&gt;0,VLOOKUP(AW17,Destinations!$B$3:$D$200,3),0)</f>
        <v>0</v>
      </c>
      <c r="BE17" s="8">
        <f>IF(AX17&gt;0,VLOOKUP(AX17,Destinations!$B$3:$D$200,3),0)</f>
        <v>0</v>
      </c>
      <c r="BF17" s="8">
        <f>IF(AY17&gt;0,VLOOKUP(AY17,Destinations!$B$3:$D$200,3),0)</f>
        <v>0</v>
      </c>
      <c r="BG17" s="8">
        <f>IF(AZ17=0,Destinations!$G$3,0)</f>
        <v>8</v>
      </c>
      <c r="BI17" s="13">
        <f t="shared" si="8"/>
        <v>1000</v>
      </c>
      <c r="BJ17" s="20">
        <f t="shared" si="9"/>
        <v>1008</v>
      </c>
      <c r="BK17" s="8">
        <v>4</v>
      </c>
      <c r="BL17" s="12"/>
      <c r="BM17" s="12"/>
      <c r="BN17" s="12"/>
      <c r="BO17" s="12"/>
      <c r="BP17" s="11">
        <f>IF(BL17&gt;=1,VLOOKUP(BL17,Destinations!$B$3:$D$200,2),0)</f>
        <v>0</v>
      </c>
      <c r="BQ17" s="11">
        <f>IF(BM17&gt;1,VLOOKUP(BM17,Destinations!$B$3:$D$200,2),0)</f>
        <v>0</v>
      </c>
      <c r="BR17" s="11">
        <f>IF(BN17&gt;1,VLOOKUP(BN17,Destinations!$B$3:$D$200,2),0)</f>
        <v>0</v>
      </c>
      <c r="BS17" s="8">
        <f>IF(BL17&gt;0,VLOOKUP(BL17,Destinations!$B$3:$D$200,3),0)</f>
        <v>0</v>
      </c>
      <c r="BT17" s="8">
        <f>IF(BM17&gt;0,VLOOKUP(BM17,Destinations!$B$3:$D$200,3),0)</f>
        <v>0</v>
      </c>
      <c r="BU17" s="8">
        <f>IF(BN17&gt;0,VLOOKUP(BN17,Destinations!$B$3:$D$200,3),0)</f>
        <v>0</v>
      </c>
      <c r="BV17" s="8">
        <f>IF(BO17=0,Destinations!$G$3,VLOOKUP(BO17,Destinations!$B$3:$D$147,3))</f>
        <v>8</v>
      </c>
      <c r="BX17" s="13">
        <f t="shared" si="10"/>
        <v>1248</v>
      </c>
      <c r="BY17" s="20">
        <f t="shared" si="11"/>
        <v>1256</v>
      </c>
      <c r="BZ17" s="8">
        <v>4</v>
      </c>
      <c r="CA17" s="12"/>
      <c r="CB17" s="12"/>
      <c r="CC17" s="12"/>
      <c r="CD17" s="12"/>
      <c r="CE17" s="11">
        <f>IF(CA17&gt;=1,VLOOKUP(CA17,Destinations!$B$3:$D$200,2),0)</f>
        <v>0</v>
      </c>
      <c r="CF17" s="11">
        <f>IF(CB17&gt;1,VLOOKUP(CB17,Destinations!$B$3:$D$200,2),0)</f>
        <v>0</v>
      </c>
      <c r="CG17" s="11">
        <f>IF(CC17&gt;1,VLOOKUP(CC17,Destinations!$B$3:$D$200,2),0)</f>
        <v>0</v>
      </c>
      <c r="CH17" s="8">
        <f>IF(CA17&gt;0,VLOOKUP(CA17,Destinations!$B$3:$D$200,3),0)</f>
        <v>0</v>
      </c>
      <c r="CI17" s="8">
        <f>IF(CB17&gt;0,VLOOKUP(CB17,Destinations!$B$3:$D$200,3),0)</f>
        <v>0</v>
      </c>
      <c r="CJ17" s="8">
        <f>IF(CC17&gt;0,VLOOKUP(CC17,Destinations!$B$3:$D$200,3),0)</f>
        <v>0</v>
      </c>
      <c r="CK17" s="8">
        <f>IF(CD17=0,Destinations!$G$3,VLOOKUP(CD17,Destinations!$B$3:$D$147,3))</f>
        <v>8</v>
      </c>
      <c r="CM17" s="13">
        <f t="shared" si="12"/>
        <v>1496</v>
      </c>
      <c r="CN17" s="20">
        <f t="shared" si="13"/>
        <v>1504</v>
      </c>
      <c r="CO17" s="8">
        <v>4</v>
      </c>
      <c r="CP17" s="12">
        <v>2</v>
      </c>
      <c r="CQ17" s="12"/>
      <c r="CR17" s="12"/>
      <c r="CS17" s="12"/>
      <c r="CT17" s="11" t="str">
        <f>IF(CP17&gt;=1,VLOOKUP(CP17,Destinations!$B$3:$D$200,2),0)</f>
        <v>Weekend - Home</v>
      </c>
      <c r="CU17" s="11">
        <f>IF(CQ17&gt;1,VLOOKUP(CQ17,Destinations!$B$3:$D$200,2),0)</f>
        <v>0</v>
      </c>
      <c r="CV17" s="11">
        <f>IF(CR17&gt;1,VLOOKUP(CR17,Destinations!$B$3:$D$200,2),0)</f>
        <v>0</v>
      </c>
      <c r="CW17" s="8">
        <f>IF(CP17&gt;0,VLOOKUP(CP17,Destinations!$B$3:$D$200,3),0)</f>
        <v>0</v>
      </c>
      <c r="CX17" s="8">
        <f>IF(CQ17&gt;0,VLOOKUP(CQ17,Destinations!$B$3:$D$200,3),0)</f>
        <v>0</v>
      </c>
      <c r="CY17" s="8">
        <f>IF(CR17&gt;0,VLOOKUP(CR17,Destinations!$B$3:$D$200,3),0)</f>
        <v>0</v>
      </c>
      <c r="CZ17" s="8">
        <f>IF(CS17=0,Destinations!$G$3,VLOOKUP(CS17,Destinations!$B$3:$D$147,3))</f>
        <v>8</v>
      </c>
      <c r="DB17" s="13">
        <f t="shared" si="14"/>
        <v>1736</v>
      </c>
      <c r="DC17" s="20">
        <f t="shared" si="15"/>
        <v>1744</v>
      </c>
      <c r="DD17" s="8">
        <v>4</v>
      </c>
      <c r="DE17" s="12"/>
      <c r="DF17" s="12"/>
      <c r="DG17" s="12"/>
      <c r="DH17" s="12"/>
      <c r="DI17" s="11">
        <f>IF(DE17&gt;=1,VLOOKUP(DE17,Destinations!$B$3:$D$200,2),0)</f>
        <v>0</v>
      </c>
      <c r="DJ17" s="11">
        <f>IF(DF17&gt;1,VLOOKUP(DF17,Destinations!$B$3:$D$200,2),0)</f>
        <v>0</v>
      </c>
      <c r="DK17" s="11">
        <f>IF(DG17&gt;1,VLOOKUP(DG17,Destinations!$B$3:$D$200,2),0)</f>
        <v>0</v>
      </c>
      <c r="DL17" s="8">
        <f>IF(DE17&gt;0,VLOOKUP(DE17,Destinations!$B$3:$D$200,3),0)</f>
        <v>0</v>
      </c>
      <c r="DM17" s="8">
        <f>IF(DF17&gt;0,VLOOKUP(DF17,Destinations!$B$3:$D$200,3),0)</f>
        <v>0</v>
      </c>
      <c r="DN17" s="8">
        <f>IF(DG17&gt;0,VLOOKUP(DG17,Destinations!$B$3:$D$200,3),0)</f>
        <v>0</v>
      </c>
      <c r="DO17" s="8">
        <f>IF(DH17=0,Destinations!$G$3,VLOOKUP(DH17,Destinations!$B$3:$D$147,3))</f>
        <v>8</v>
      </c>
      <c r="DQ17" s="13">
        <f t="shared" si="16"/>
        <v>1984</v>
      </c>
      <c r="DR17" s="20">
        <f t="shared" si="17"/>
        <v>1992</v>
      </c>
      <c r="DS17" s="8">
        <v>4</v>
      </c>
      <c r="DT17" s="12"/>
      <c r="DU17" s="12"/>
      <c r="DV17" s="12"/>
      <c r="DW17" s="12"/>
      <c r="DX17" s="11">
        <f>IF(DT17&gt;=1,VLOOKUP(DT17,Destinations!$B$3:$D$200,2),0)</f>
        <v>0</v>
      </c>
      <c r="DY17" s="11">
        <f>IF(DU17&gt;1,VLOOKUP(DU17,Destinations!$B$3:$D$200,2),0)</f>
        <v>0</v>
      </c>
      <c r="DZ17" s="11">
        <f>IF(DV17&gt;1,VLOOKUP(DV17,Destinations!$B$3:$D$200,2),0)</f>
        <v>0</v>
      </c>
      <c r="EA17" s="8">
        <f>IF(DT17&gt;0,VLOOKUP(DT17,Destinations!$B$3:$D$200,3),0)</f>
        <v>0</v>
      </c>
      <c r="EB17" s="8">
        <f>IF(DU17&gt;0,VLOOKUP(DU17,Destinations!$B$3:$D$200,3),0)</f>
        <v>0</v>
      </c>
      <c r="EC17" s="8">
        <f>IF(DV17&gt;0,VLOOKUP(DV17,Destinations!$B$3:$D$200,3),0)</f>
        <v>0</v>
      </c>
      <c r="ED17" s="8">
        <f>IF(DW17=0,Destinations!$G$3,VLOOKUP(DW17,Destinations!$B$3:$D$147,3))</f>
        <v>8</v>
      </c>
      <c r="EF17" s="13">
        <f t="shared" si="18"/>
        <v>2224</v>
      </c>
      <c r="EG17" s="20">
        <f t="shared" si="19"/>
        <v>2232</v>
      </c>
      <c r="EH17" s="8">
        <v>4</v>
      </c>
      <c r="EI17" s="12">
        <v>2</v>
      </c>
      <c r="EJ17" s="12"/>
      <c r="EK17" s="12"/>
      <c r="EL17" s="12"/>
      <c r="EM17" s="11" t="str">
        <f>IF(EI17&gt;=1,VLOOKUP(EI17,Destinations!$B$3:$D$200,2),0)</f>
        <v>Weekend - Home</v>
      </c>
      <c r="EN17" s="11">
        <f>IF(EJ17&gt;1,VLOOKUP(EJ17,Destinations!$B$3:$D$200,2),0)</f>
        <v>0</v>
      </c>
      <c r="EO17" s="11">
        <f>IF(EK17&gt;1,VLOOKUP(EK17,Destinations!$B$3:$D$200,2),0)</f>
        <v>0</v>
      </c>
      <c r="EP17" s="8">
        <f>IF(EI17&gt;0,VLOOKUP(EI17,Destinations!$B$3:$D$200,3),0)</f>
        <v>0</v>
      </c>
      <c r="EQ17" s="8">
        <f>IF(EJ17&gt;0,VLOOKUP(EJ17,Destinations!$B$3:$D$200,3),0)</f>
        <v>0</v>
      </c>
      <c r="ER17" s="8">
        <f>IF(EK17&gt;0,VLOOKUP(EK17,Destinations!$B$3:$D$200,3),0)</f>
        <v>0</v>
      </c>
      <c r="ES17" s="8">
        <f>IF(EL17=0,Destinations!$G$3,VLOOKUP(EL17,Destinations!$B$3:$D$147,3))</f>
        <v>8</v>
      </c>
      <c r="EU17" s="13">
        <f t="shared" si="20"/>
        <v>2472</v>
      </c>
      <c r="EV17" s="20">
        <f t="shared" si="21"/>
        <v>2480</v>
      </c>
      <c r="EW17" s="8">
        <v>4</v>
      </c>
      <c r="EX17" s="12"/>
      <c r="EY17" s="12"/>
      <c r="EZ17" s="12"/>
      <c r="FA17" s="12"/>
      <c r="FB17" s="11">
        <f>IF(EX17&gt;=1,VLOOKUP(EX17,Destinations!$B$3:$D$200,2),0)</f>
        <v>0</v>
      </c>
      <c r="FC17" s="11">
        <f>IF(EY17&gt;1,VLOOKUP(EY17,Destinations!$B$3:$D$200,2),0)</f>
        <v>0</v>
      </c>
      <c r="FD17" s="11">
        <f>IF(EZ17&gt;1,VLOOKUP(EZ17,Destinations!$B$3:$D$200,2),0)</f>
        <v>0</v>
      </c>
      <c r="FE17" s="8">
        <f>IF(EX17&gt;0,VLOOKUP(EX17,Destinations!$B$3:$D$200,3),0)</f>
        <v>0</v>
      </c>
      <c r="FF17" s="8">
        <f>IF(EY17&gt;0,VLOOKUP(EY17,Destinations!$B$3:$D$200,3),0)</f>
        <v>0</v>
      </c>
      <c r="FG17" s="8">
        <f>IF(EZ17&gt;0,VLOOKUP(EZ17,Destinations!$B$3:$D$200,3),0)</f>
        <v>0</v>
      </c>
      <c r="FH17" s="8">
        <f>IF(FA17=0,Destinations!$G$3,VLOOKUP(FA17,Destinations!$B$3:$D$147,3))</f>
        <v>8</v>
      </c>
      <c r="FJ17" s="13">
        <f t="shared" si="22"/>
        <v>2720</v>
      </c>
      <c r="FK17" s="20">
        <f t="shared" si="23"/>
        <v>2728</v>
      </c>
      <c r="FL17" s="8">
        <v>4</v>
      </c>
      <c r="FM17" s="12">
        <v>2</v>
      </c>
      <c r="FN17" s="12"/>
      <c r="FO17" s="12"/>
      <c r="FP17" s="12"/>
      <c r="FQ17" s="11" t="str">
        <f>IF(FM17&gt;=1,VLOOKUP(FM17,Destinations!$B$3:$D$200,2),0)</f>
        <v>Weekend - Home</v>
      </c>
      <c r="FR17" s="11">
        <f>IF(FN17&gt;1,VLOOKUP(FN17,Destinations!$B$3:$D$200,2),0)</f>
        <v>0</v>
      </c>
      <c r="FS17" s="11">
        <f>IF(FO17&gt;1,VLOOKUP(FO17,Destinations!$B$3:$D$200,2),0)</f>
        <v>0</v>
      </c>
      <c r="FT17" s="8">
        <f>IF(FM17&gt;0,VLOOKUP(FM17,Destinations!$B$3:$D$200,3),0)</f>
        <v>0</v>
      </c>
      <c r="FU17" s="8">
        <f>IF(FN17&gt;0,VLOOKUP(FN17,Destinations!$B$3:$D$200,3),0)</f>
        <v>0</v>
      </c>
      <c r="FV17" s="8">
        <f>IF(FO17&gt;0,VLOOKUP(FO17,Destinations!$B$3:$D$200,3),0)</f>
        <v>0</v>
      </c>
      <c r="FW17" s="8">
        <f>IF(FP17=0,Destinations!$G$3,VLOOKUP(FP17,Destinations!$B$3:$D$147,3))</f>
        <v>8</v>
      </c>
    </row>
    <row r="18" spans="1:179" ht="12.75">
      <c r="A18" s="20">
        <f t="shared" si="0"/>
        <v>32</v>
      </c>
      <c r="B18" s="20">
        <f t="shared" si="1"/>
        <v>40</v>
      </c>
      <c r="C18" s="8">
        <v>5</v>
      </c>
      <c r="D18" s="12">
        <v>2</v>
      </c>
      <c r="E18" s="12"/>
      <c r="F18" s="12"/>
      <c r="G18" s="12"/>
      <c r="H18" s="11" t="str">
        <f>IF(D18&gt;=1,VLOOKUP(D18,Destinations!$B$3:$D$200,2),0)</f>
        <v>Weekend - Home</v>
      </c>
      <c r="I18" s="11">
        <f>IF(E18&gt;=1,VLOOKUP(E18,Destinations!$B$3:$D$200,2),0)</f>
        <v>0</v>
      </c>
      <c r="J18" s="11">
        <f>IF(F18&gt;=1,VLOOKUP(F18,Destinations!$B$3:$D$200,2),0)</f>
        <v>0</v>
      </c>
      <c r="K18" s="8">
        <f>IF(D18&gt;0,VLOOKUP(D18,Destinations!$B$3:$D$200,3),0)</f>
        <v>0</v>
      </c>
      <c r="L18" s="8">
        <f>IF(E18&gt;0,VLOOKUP(E18,Destinations!$B$3:$D$200,3),0)</f>
        <v>0</v>
      </c>
      <c r="M18" s="8">
        <f>IF(F18&gt;0,VLOOKUP(F18,Destinations!$B$3:$D$200,3),0)</f>
        <v>0</v>
      </c>
      <c r="N18" s="8">
        <f>IF(G18=0,Destinations!$G$3,VLOOKUP(G18,Destinations!$B$3:$D$200,3))</f>
        <v>8</v>
      </c>
      <c r="P18" s="13">
        <f t="shared" si="2"/>
        <v>280</v>
      </c>
      <c r="Q18" s="20">
        <f t="shared" si="3"/>
        <v>288</v>
      </c>
      <c r="R18" s="8">
        <v>5</v>
      </c>
      <c r="S18" s="12"/>
      <c r="T18" s="12"/>
      <c r="U18" s="12"/>
      <c r="V18" s="12"/>
      <c r="W18" s="11">
        <f>IF(S18&gt;1,VLOOKUP(S18,Destinations!$B$3:$D$200,2),0)</f>
        <v>0</v>
      </c>
      <c r="X18" s="11">
        <f>IF(T18&gt;1,VLOOKUP(T18,Destinations!$B$3:$D$200,2),0)</f>
        <v>0</v>
      </c>
      <c r="Y18" s="11">
        <f>IF(U18&gt;1,VLOOKUP(U18,Destinations!$B$3:$D$200,2),0)</f>
        <v>0</v>
      </c>
      <c r="Z18" s="8">
        <f>IF(S18&gt;0,VLOOKUP(S18,Destinations!$B$3:$D$200,3),0)</f>
        <v>0</v>
      </c>
      <c r="AA18" s="8">
        <f>IF(T18&gt;0,VLOOKUP(T18,Destinations!$B$3:$D$200,3),0)</f>
        <v>0</v>
      </c>
      <c r="AB18" s="8">
        <f>IF(U18&gt;0,VLOOKUP(U18,Destinations!$B$3:$D$200,3),0)</f>
        <v>0</v>
      </c>
      <c r="AC18" s="8">
        <f>IF(V18=0,Destinations!$G$3,VLOOKUP(V18,Destinations!$B$3:$D$200,3))</f>
        <v>8</v>
      </c>
      <c r="AE18" s="13">
        <f t="shared" si="4"/>
        <v>520</v>
      </c>
      <c r="AF18" s="20">
        <f t="shared" si="5"/>
        <v>528</v>
      </c>
      <c r="AG18" s="8">
        <v>5</v>
      </c>
      <c r="AH18" s="12"/>
      <c r="AI18" s="12"/>
      <c r="AJ18" s="12"/>
      <c r="AK18" s="12"/>
      <c r="AL18" s="11">
        <f>IF(AH18&gt;=1,VLOOKUP(AH18,Destinations!$B$3:$D$200,2),0)</f>
        <v>0</v>
      </c>
      <c r="AM18" s="11">
        <f>IF(AI18&gt;1,VLOOKUP(AI18,Destinations!$B$3:$D$200,2),0)</f>
        <v>0</v>
      </c>
      <c r="AN18" s="11">
        <f>IF(AJ18&gt;1,VLOOKUP(AJ18,Destinations!$B$3:$D$200,2),0)</f>
        <v>0</v>
      </c>
      <c r="AO18" s="8">
        <f>IF(AH18&gt;0,VLOOKUP(AH18,Destinations!$B$3:$D$200,3),0)</f>
        <v>0</v>
      </c>
      <c r="AP18" s="8">
        <f>IF(AI18&gt;0,VLOOKUP(AI18,Destinations!$B$3:$D$200,3),0)</f>
        <v>0</v>
      </c>
      <c r="AQ18" s="8">
        <f>IF(AJ18&gt;0,VLOOKUP(AJ18,Destinations!$B$3:$D$200,3),0)</f>
        <v>0</v>
      </c>
      <c r="AR18" s="8">
        <f>IF(AK18=0,Destinations!$G$3,0)</f>
        <v>8</v>
      </c>
      <c r="AT18" s="13">
        <f t="shared" si="6"/>
        <v>768</v>
      </c>
      <c r="AU18" s="20">
        <f t="shared" si="7"/>
        <v>776</v>
      </c>
      <c r="AV18" s="8">
        <v>5</v>
      </c>
      <c r="AW18" s="12">
        <v>2</v>
      </c>
      <c r="AX18" s="12"/>
      <c r="AY18" s="12"/>
      <c r="AZ18" s="12"/>
      <c r="BA18" s="11" t="str">
        <f>IF(AW18&gt;=1,VLOOKUP(AW18,Destinations!$B$3:$D$200,2),0)</f>
        <v>Weekend - Home</v>
      </c>
      <c r="BB18" s="11">
        <f>IF(AX18&gt;1,VLOOKUP(AX18,Destinations!$B$3:$D$200,2),0)</f>
        <v>0</v>
      </c>
      <c r="BC18" s="11">
        <f>IF(AY18&gt;1,VLOOKUP(AY18,Destinations!$B$3:$D$200,2),0)</f>
        <v>0</v>
      </c>
      <c r="BD18" s="8">
        <f>IF(AW18&gt;0,VLOOKUP(AW18,Destinations!$B$3:$D$200,3),0)</f>
        <v>0</v>
      </c>
      <c r="BE18" s="8">
        <f>IF(AX18&gt;0,VLOOKUP(AX18,Destinations!$B$3:$D$200,3),0)</f>
        <v>0</v>
      </c>
      <c r="BF18" s="8">
        <f>IF(AY18&gt;0,VLOOKUP(AY18,Destinations!$B$3:$D$200,3),0)</f>
        <v>0</v>
      </c>
      <c r="BG18" s="8">
        <f>IF(AZ18=0,Destinations!$G$3,0)</f>
        <v>8</v>
      </c>
      <c r="BI18" s="13">
        <f t="shared" si="8"/>
        <v>1008</v>
      </c>
      <c r="BJ18" s="20">
        <f t="shared" si="9"/>
        <v>1016</v>
      </c>
      <c r="BK18" s="8">
        <v>5</v>
      </c>
      <c r="BL18" s="12"/>
      <c r="BM18" s="12"/>
      <c r="BN18" s="12"/>
      <c r="BO18" s="12"/>
      <c r="BP18" s="11">
        <f>IF(BL18&gt;=1,VLOOKUP(BL18,Destinations!$B$3:$D$200,2),0)</f>
        <v>0</v>
      </c>
      <c r="BQ18" s="11">
        <f>IF(BM18&gt;1,VLOOKUP(BM18,Destinations!$B$3:$D$200,2),0)</f>
        <v>0</v>
      </c>
      <c r="BR18" s="11">
        <f>IF(BN18&gt;1,VLOOKUP(BN18,Destinations!$B$3:$D$200,2),0)</f>
        <v>0</v>
      </c>
      <c r="BS18" s="8">
        <f>IF(BL18&gt;0,VLOOKUP(BL18,Destinations!$B$3:$D$200,3),0)</f>
        <v>0</v>
      </c>
      <c r="BT18" s="8">
        <f>IF(BM18&gt;0,VLOOKUP(BM18,Destinations!$B$3:$D$200,3),0)</f>
        <v>0</v>
      </c>
      <c r="BU18" s="8">
        <f>IF(BN18&gt;0,VLOOKUP(BN18,Destinations!$B$3:$D$200,3),0)</f>
        <v>0</v>
      </c>
      <c r="BV18" s="8">
        <f>IF(BO18=0,Destinations!$G$3,VLOOKUP(BO18,Destinations!$B$3:$D$147,3))</f>
        <v>8</v>
      </c>
      <c r="BX18" s="13">
        <f t="shared" si="10"/>
        <v>1256</v>
      </c>
      <c r="BY18" s="20">
        <f t="shared" si="11"/>
        <v>1264</v>
      </c>
      <c r="BZ18" s="8">
        <v>5</v>
      </c>
      <c r="CA18" s="12"/>
      <c r="CB18" s="12"/>
      <c r="CC18" s="12"/>
      <c r="CD18" s="12"/>
      <c r="CE18" s="11">
        <f>IF(CA18&gt;=1,VLOOKUP(CA18,Destinations!$B$3:$D$200,2),0)</f>
        <v>0</v>
      </c>
      <c r="CF18" s="11">
        <f>IF(CB18&gt;1,VLOOKUP(CB18,Destinations!$B$3:$D$200,2),0)</f>
        <v>0</v>
      </c>
      <c r="CG18" s="11">
        <f>IF(CC18&gt;1,VLOOKUP(CC18,Destinations!$B$3:$D$200,2),0)</f>
        <v>0</v>
      </c>
      <c r="CH18" s="8">
        <f>IF(CA18&gt;0,VLOOKUP(CA18,Destinations!$B$3:$D$200,3),0)</f>
        <v>0</v>
      </c>
      <c r="CI18" s="8">
        <f>IF(CB18&gt;0,VLOOKUP(CB18,Destinations!$B$3:$D$200,3),0)</f>
        <v>0</v>
      </c>
      <c r="CJ18" s="8">
        <f>IF(CC18&gt;0,VLOOKUP(CC18,Destinations!$B$3:$D$200,3),0)</f>
        <v>0</v>
      </c>
      <c r="CK18" s="8">
        <f>IF(CD18=0,Destinations!$G$3,VLOOKUP(CD18,Destinations!$B$3:$D$147,3))</f>
        <v>8</v>
      </c>
      <c r="CM18" s="13">
        <f t="shared" si="12"/>
        <v>1504</v>
      </c>
      <c r="CN18" s="20">
        <f t="shared" si="13"/>
        <v>1512</v>
      </c>
      <c r="CO18" s="8">
        <v>5</v>
      </c>
      <c r="CP18" s="12"/>
      <c r="CQ18" s="12"/>
      <c r="CR18" s="12"/>
      <c r="CS18" s="12"/>
      <c r="CT18" s="11">
        <f>IF(CP18&gt;=1,VLOOKUP(CP18,Destinations!$B$3:$D$200,2),0)</f>
        <v>0</v>
      </c>
      <c r="CU18" s="11">
        <f>IF(CQ18&gt;1,VLOOKUP(CQ18,Destinations!$B$3:$D$200,2),0)</f>
        <v>0</v>
      </c>
      <c r="CV18" s="11">
        <f>IF(CR18&gt;1,VLOOKUP(CR18,Destinations!$B$3:$D$200,2),0)</f>
        <v>0</v>
      </c>
      <c r="CW18" s="8">
        <f>IF(CP18&gt;0,VLOOKUP(CP18,Destinations!$B$3:$D$200,3),0)</f>
        <v>0</v>
      </c>
      <c r="CX18" s="8">
        <f>IF(CQ18&gt;0,VLOOKUP(CQ18,Destinations!$B$3:$D$200,3),0)</f>
        <v>0</v>
      </c>
      <c r="CY18" s="8">
        <f>IF(CR18&gt;0,VLOOKUP(CR18,Destinations!$B$3:$D$200,3),0)</f>
        <v>0</v>
      </c>
      <c r="CZ18" s="8">
        <f>IF(CS18=0,Destinations!$G$3,VLOOKUP(CS18,Destinations!$B$3:$D$147,3))</f>
        <v>8</v>
      </c>
      <c r="DB18" s="13">
        <f t="shared" si="14"/>
        <v>1744</v>
      </c>
      <c r="DC18" s="20">
        <f t="shared" si="15"/>
        <v>1752</v>
      </c>
      <c r="DD18" s="8">
        <v>5</v>
      </c>
      <c r="DE18" s="12"/>
      <c r="DF18" s="12"/>
      <c r="DG18" s="12"/>
      <c r="DH18" s="12"/>
      <c r="DI18" s="11">
        <f>IF(DE18&gt;=1,VLOOKUP(DE18,Destinations!$B$3:$D$200,2),0)</f>
        <v>0</v>
      </c>
      <c r="DJ18" s="11">
        <f>IF(DF18&gt;1,VLOOKUP(DF18,Destinations!$B$3:$D$200,2),0)</f>
        <v>0</v>
      </c>
      <c r="DK18" s="11">
        <f>IF(DG18&gt;1,VLOOKUP(DG18,Destinations!$B$3:$D$200,2),0)</f>
        <v>0</v>
      </c>
      <c r="DL18" s="8">
        <f>IF(DE18&gt;0,VLOOKUP(DE18,Destinations!$B$3:$D$200,3),0)</f>
        <v>0</v>
      </c>
      <c r="DM18" s="8">
        <f>IF(DF18&gt;0,VLOOKUP(DF18,Destinations!$B$3:$D$200,3),0)</f>
        <v>0</v>
      </c>
      <c r="DN18" s="8">
        <f>IF(DG18&gt;0,VLOOKUP(DG18,Destinations!$B$3:$D$200,3),0)</f>
        <v>0</v>
      </c>
      <c r="DO18" s="8">
        <f>IF(DH18=0,Destinations!$G$3,VLOOKUP(DH18,Destinations!$B$3:$D$147,3))</f>
        <v>8</v>
      </c>
      <c r="DQ18" s="13">
        <f t="shared" si="16"/>
        <v>1992</v>
      </c>
      <c r="DR18" s="20">
        <f t="shared" si="17"/>
        <v>2000</v>
      </c>
      <c r="DS18" s="8">
        <v>5</v>
      </c>
      <c r="DT18" s="12">
        <v>2</v>
      </c>
      <c r="DU18" s="12"/>
      <c r="DV18" s="12"/>
      <c r="DW18" s="12"/>
      <c r="DX18" s="11" t="str">
        <f>IF(DT18&gt;=1,VLOOKUP(DT18,Destinations!$B$3:$D$200,2),0)</f>
        <v>Weekend - Home</v>
      </c>
      <c r="DY18" s="11">
        <f>IF(DU18&gt;1,VLOOKUP(DU18,Destinations!$B$3:$D$200,2),0)</f>
        <v>0</v>
      </c>
      <c r="DZ18" s="11">
        <f>IF(DV18&gt;1,VLOOKUP(DV18,Destinations!$B$3:$D$200,2),0)</f>
        <v>0</v>
      </c>
      <c r="EA18" s="8">
        <f>IF(DT18&gt;0,VLOOKUP(DT18,Destinations!$B$3:$D$200,3),0)</f>
        <v>0</v>
      </c>
      <c r="EB18" s="8">
        <f>IF(DU18&gt;0,VLOOKUP(DU18,Destinations!$B$3:$D$200,3),0)</f>
        <v>0</v>
      </c>
      <c r="EC18" s="8">
        <f>IF(DV18&gt;0,VLOOKUP(DV18,Destinations!$B$3:$D$200,3),0)</f>
        <v>0</v>
      </c>
      <c r="ED18" s="8">
        <f>IF(DW18=0,Destinations!$G$3,VLOOKUP(DW18,Destinations!$B$3:$D$147,3))</f>
        <v>8</v>
      </c>
      <c r="EF18" s="13">
        <f t="shared" si="18"/>
        <v>2232</v>
      </c>
      <c r="EG18" s="20">
        <f t="shared" si="19"/>
        <v>2240</v>
      </c>
      <c r="EH18" s="8">
        <v>5</v>
      </c>
      <c r="EI18" s="12"/>
      <c r="EJ18" s="12"/>
      <c r="EK18" s="12"/>
      <c r="EL18" s="12"/>
      <c r="EM18" s="11">
        <f>IF(EI18&gt;=1,VLOOKUP(EI18,Destinations!$B$3:$D$200,2),0)</f>
        <v>0</v>
      </c>
      <c r="EN18" s="11">
        <f>IF(EJ18&gt;1,VLOOKUP(EJ18,Destinations!$B$3:$D$200,2),0)</f>
        <v>0</v>
      </c>
      <c r="EO18" s="11">
        <f>IF(EK18&gt;1,VLOOKUP(EK18,Destinations!$B$3:$D$200,2),0)</f>
        <v>0</v>
      </c>
      <c r="EP18" s="8">
        <f>IF(EI18&gt;0,VLOOKUP(EI18,Destinations!$B$3:$D$200,3),0)</f>
        <v>0</v>
      </c>
      <c r="EQ18" s="8">
        <f>IF(EJ18&gt;0,VLOOKUP(EJ18,Destinations!$B$3:$D$200,3),0)</f>
        <v>0</v>
      </c>
      <c r="ER18" s="8">
        <f>IF(EK18&gt;0,VLOOKUP(EK18,Destinations!$B$3:$D$200,3),0)</f>
        <v>0</v>
      </c>
      <c r="ES18" s="8">
        <f>IF(EL18=0,Destinations!$G$3,VLOOKUP(EL18,Destinations!$B$3:$D$147,3))</f>
        <v>8</v>
      </c>
      <c r="EU18" s="13">
        <f t="shared" si="20"/>
        <v>2480</v>
      </c>
      <c r="EV18" s="20">
        <f t="shared" si="21"/>
        <v>2488</v>
      </c>
      <c r="EW18" s="8">
        <v>5</v>
      </c>
      <c r="EX18" s="12"/>
      <c r="EY18" s="12"/>
      <c r="EZ18" s="12"/>
      <c r="FA18" s="12"/>
      <c r="FB18" s="11">
        <f>IF(EX18&gt;=1,VLOOKUP(EX18,Destinations!$B$3:$D$200,2),0)</f>
        <v>0</v>
      </c>
      <c r="FC18" s="11">
        <f>IF(EY18&gt;1,VLOOKUP(EY18,Destinations!$B$3:$D$200,2),0)</f>
        <v>0</v>
      </c>
      <c r="FD18" s="11">
        <f>IF(EZ18&gt;1,VLOOKUP(EZ18,Destinations!$B$3:$D$200,2),0)</f>
        <v>0</v>
      </c>
      <c r="FE18" s="8">
        <f>IF(EX18&gt;0,VLOOKUP(EX18,Destinations!$B$3:$D$200,3),0)</f>
        <v>0</v>
      </c>
      <c r="FF18" s="8">
        <f>IF(EY18&gt;0,VLOOKUP(EY18,Destinations!$B$3:$D$200,3),0)</f>
        <v>0</v>
      </c>
      <c r="FG18" s="8">
        <f>IF(EZ18&gt;0,VLOOKUP(EZ18,Destinations!$B$3:$D$200,3),0)</f>
        <v>0</v>
      </c>
      <c r="FH18" s="8">
        <f>IF(FA18=0,Destinations!$G$3,VLOOKUP(FA18,Destinations!$B$3:$D$147,3))</f>
        <v>8</v>
      </c>
      <c r="FJ18" s="13">
        <f t="shared" si="22"/>
        <v>2728</v>
      </c>
      <c r="FK18" s="20">
        <f t="shared" si="23"/>
        <v>2736</v>
      </c>
      <c r="FL18" s="8">
        <v>5</v>
      </c>
      <c r="FM18" s="12">
        <v>2</v>
      </c>
      <c r="FN18" s="12"/>
      <c r="FO18" s="12"/>
      <c r="FP18" s="12"/>
      <c r="FQ18" s="11" t="str">
        <f>IF(FM18&gt;=1,VLOOKUP(FM18,Destinations!$B$3:$D$200,2),0)</f>
        <v>Weekend - Home</v>
      </c>
      <c r="FR18" s="11">
        <f>IF(FN18&gt;1,VLOOKUP(FN18,Destinations!$B$3:$D$200,2),0)</f>
        <v>0</v>
      </c>
      <c r="FS18" s="11">
        <f>IF(FO18&gt;1,VLOOKUP(FO18,Destinations!$B$3:$D$200,2),0)</f>
        <v>0</v>
      </c>
      <c r="FT18" s="8">
        <f>IF(FM18&gt;0,VLOOKUP(FM18,Destinations!$B$3:$D$200,3),0)</f>
        <v>0</v>
      </c>
      <c r="FU18" s="8">
        <f>IF(FN18&gt;0,VLOOKUP(FN18,Destinations!$B$3:$D$200,3),0)</f>
        <v>0</v>
      </c>
      <c r="FV18" s="8">
        <f>IF(FO18&gt;0,VLOOKUP(FO18,Destinations!$B$3:$D$200,3),0)</f>
        <v>0</v>
      </c>
      <c r="FW18" s="8">
        <f>IF(FP18=0,Destinations!$G$3,VLOOKUP(FP18,Destinations!$B$3:$D$147,3))</f>
        <v>8</v>
      </c>
    </row>
    <row r="19" spans="1:179" ht="12.75">
      <c r="A19" s="20">
        <f t="shared" si="0"/>
        <v>40</v>
      </c>
      <c r="B19" s="20">
        <f t="shared" si="1"/>
        <v>48</v>
      </c>
      <c r="C19" s="8">
        <v>6</v>
      </c>
      <c r="D19" s="12">
        <v>2</v>
      </c>
      <c r="E19" s="12"/>
      <c r="F19" s="12"/>
      <c r="G19" s="12"/>
      <c r="H19" s="11" t="str">
        <f>IF(D19&gt;=1,VLOOKUP(D19,Destinations!$B$3:$D$200,2),0)</f>
        <v>Weekend - Home</v>
      </c>
      <c r="I19" s="11">
        <f>IF(E19&gt;=1,VLOOKUP(E19,Destinations!$B$3:$D$200,2),0)</f>
        <v>0</v>
      </c>
      <c r="J19" s="11">
        <f>IF(F19&gt;=1,VLOOKUP(F19,Destinations!$B$3:$D$200,2),0)</f>
        <v>0</v>
      </c>
      <c r="K19" s="8">
        <f>IF(D19&gt;0,VLOOKUP(D19,Destinations!$B$3:$D$200,3),0)</f>
        <v>0</v>
      </c>
      <c r="L19" s="8">
        <f>IF(E19&gt;0,VLOOKUP(E19,Destinations!$B$3:$D$200,3),0)</f>
        <v>0</v>
      </c>
      <c r="M19" s="8">
        <f>IF(F19&gt;0,VLOOKUP(F19,Destinations!$B$3:$D$200,3),0)</f>
        <v>0</v>
      </c>
      <c r="N19" s="8">
        <f>IF(G19=0,Destinations!$G$3,VLOOKUP(G19,Destinations!$B$3:$D$200,3))</f>
        <v>8</v>
      </c>
      <c r="P19" s="13">
        <f t="shared" si="2"/>
        <v>288</v>
      </c>
      <c r="Q19" s="20">
        <f t="shared" si="3"/>
        <v>296</v>
      </c>
      <c r="R19" s="8">
        <v>6</v>
      </c>
      <c r="S19" s="12"/>
      <c r="T19" s="12"/>
      <c r="U19" s="12"/>
      <c r="V19" s="12"/>
      <c r="W19" s="11">
        <f>IF(S19&gt;1,VLOOKUP(S19,Destinations!$B$3:$D$200,2),0)</f>
        <v>0</v>
      </c>
      <c r="X19" s="11">
        <f>IF(T19&gt;1,VLOOKUP(T19,Destinations!$B$3:$D$200,2),0)</f>
        <v>0</v>
      </c>
      <c r="Y19" s="11">
        <f>IF(U19&gt;1,VLOOKUP(U19,Destinations!$B$3:$D$200,2),0)</f>
        <v>0</v>
      </c>
      <c r="Z19" s="8">
        <f>IF(S19&gt;0,VLOOKUP(S19,Destinations!$B$3:$D$200,3),0)</f>
        <v>0</v>
      </c>
      <c r="AA19" s="8">
        <f>IF(T19&gt;0,VLOOKUP(T19,Destinations!$B$3:$D$200,3),0)</f>
        <v>0</v>
      </c>
      <c r="AB19" s="8">
        <f>IF(U19&gt;0,VLOOKUP(U19,Destinations!$B$3:$D$200,3),0)</f>
        <v>0</v>
      </c>
      <c r="AC19" s="8">
        <f>IF(V19=0,Destinations!$G$3,VLOOKUP(V19,Destinations!$B$3:$D$200,3))</f>
        <v>8</v>
      </c>
      <c r="AE19" s="13">
        <f t="shared" si="4"/>
        <v>528</v>
      </c>
      <c r="AF19" s="20">
        <f t="shared" si="5"/>
        <v>536</v>
      </c>
      <c r="AG19" s="8">
        <v>6</v>
      </c>
      <c r="AH19" s="12"/>
      <c r="AI19" s="12"/>
      <c r="AJ19" s="12"/>
      <c r="AK19" s="12"/>
      <c r="AL19" s="11">
        <f>IF(AH19&gt;=1,VLOOKUP(AH19,Destinations!$B$3:$D$200,2),0)</f>
        <v>0</v>
      </c>
      <c r="AM19" s="11">
        <f>IF(AI19&gt;1,VLOOKUP(AI19,Destinations!$B$3:$D$200,2),0)</f>
        <v>0</v>
      </c>
      <c r="AN19" s="11">
        <f>IF(AJ19&gt;1,VLOOKUP(AJ19,Destinations!$B$3:$D$200,2),0)</f>
        <v>0</v>
      </c>
      <c r="AO19" s="8">
        <f>IF(AH19&gt;0,VLOOKUP(AH19,Destinations!$B$3:$D$200,3),0)</f>
        <v>0</v>
      </c>
      <c r="AP19" s="8">
        <f>IF(AI19&gt;0,VLOOKUP(AI19,Destinations!$B$3:$D$200,3),0)</f>
        <v>0</v>
      </c>
      <c r="AQ19" s="8">
        <f>IF(AJ19&gt;0,VLOOKUP(AJ19,Destinations!$B$3:$D$200,3),0)</f>
        <v>0</v>
      </c>
      <c r="AR19" s="8">
        <f>IF(AK19=0,Destinations!$G$3,0)</f>
        <v>8</v>
      </c>
      <c r="AT19" s="13">
        <f t="shared" si="6"/>
        <v>776</v>
      </c>
      <c r="AU19" s="20">
        <f t="shared" si="7"/>
        <v>784</v>
      </c>
      <c r="AV19" s="8">
        <v>6</v>
      </c>
      <c r="AW19" s="12"/>
      <c r="AX19" s="12"/>
      <c r="AY19" s="12"/>
      <c r="AZ19" s="12"/>
      <c r="BA19" s="11">
        <f>IF(AW19&gt;=1,VLOOKUP(AW19,Destinations!$B$3:$D$200,2),0)</f>
        <v>0</v>
      </c>
      <c r="BB19" s="11">
        <f>IF(AX19&gt;1,VLOOKUP(AX19,Destinations!$B$3:$D$200,2),0)</f>
        <v>0</v>
      </c>
      <c r="BC19" s="11">
        <f>IF(AY19&gt;1,VLOOKUP(AY19,Destinations!$B$3:$D$200,2),0)</f>
        <v>0</v>
      </c>
      <c r="BD19" s="8">
        <f>IF(AW19&gt;0,VLOOKUP(AW19,Destinations!$B$3:$D$200,3),0)</f>
        <v>0</v>
      </c>
      <c r="BE19" s="8">
        <f>IF(AX19&gt;0,VLOOKUP(AX19,Destinations!$B$3:$D$200,3),0)</f>
        <v>0</v>
      </c>
      <c r="BF19" s="8">
        <f>IF(AY19&gt;0,VLOOKUP(AY19,Destinations!$B$3:$D$200,3),0)</f>
        <v>0</v>
      </c>
      <c r="BG19" s="8">
        <f>IF(AZ19=0,Destinations!$G$3,0)</f>
        <v>8</v>
      </c>
      <c r="BI19" s="13">
        <f t="shared" si="8"/>
        <v>1016</v>
      </c>
      <c r="BJ19" s="20">
        <f t="shared" si="9"/>
        <v>1024</v>
      </c>
      <c r="BK19" s="8">
        <v>6</v>
      </c>
      <c r="BL19" s="12"/>
      <c r="BM19" s="12"/>
      <c r="BN19" s="12"/>
      <c r="BO19" s="12"/>
      <c r="BP19" s="11">
        <f>IF(BL19&gt;=1,VLOOKUP(BL19,Destinations!$B$3:$D$200,2),0)</f>
        <v>0</v>
      </c>
      <c r="BQ19" s="11">
        <f>IF(BM19&gt;1,VLOOKUP(BM19,Destinations!$B$3:$D$200,2),0)</f>
        <v>0</v>
      </c>
      <c r="BR19" s="11">
        <f>IF(BN19&gt;1,VLOOKUP(BN19,Destinations!$B$3:$D$200,2),0)</f>
        <v>0</v>
      </c>
      <c r="BS19" s="8">
        <f>IF(BL19&gt;0,VLOOKUP(BL19,Destinations!$B$3:$D$200,3),0)</f>
        <v>0</v>
      </c>
      <c r="BT19" s="8">
        <f>IF(BM19&gt;0,VLOOKUP(BM19,Destinations!$B$3:$D$200,3),0)</f>
        <v>0</v>
      </c>
      <c r="BU19" s="8">
        <f>IF(BN19&gt;0,VLOOKUP(BN19,Destinations!$B$3:$D$200,3),0)</f>
        <v>0</v>
      </c>
      <c r="BV19" s="8">
        <f>IF(BO19=0,Destinations!$G$3,VLOOKUP(BO19,Destinations!$B$3:$D$147,3))</f>
        <v>8</v>
      </c>
      <c r="BX19" s="13">
        <f t="shared" si="10"/>
        <v>1264</v>
      </c>
      <c r="BY19" s="20">
        <f t="shared" si="11"/>
        <v>1272</v>
      </c>
      <c r="BZ19" s="8">
        <v>6</v>
      </c>
      <c r="CA19" s="12">
        <v>2</v>
      </c>
      <c r="CB19" s="12"/>
      <c r="CC19" s="12"/>
      <c r="CD19" s="12"/>
      <c r="CE19" s="11" t="str">
        <f>IF(CA19&gt;=1,VLOOKUP(CA19,Destinations!$B$3:$D$200,2),0)</f>
        <v>Weekend - Home</v>
      </c>
      <c r="CF19" s="11">
        <f>IF(CB19&gt;1,VLOOKUP(CB19,Destinations!$B$3:$D$200,2),0)</f>
        <v>0</v>
      </c>
      <c r="CG19" s="11">
        <f>IF(CC19&gt;1,VLOOKUP(CC19,Destinations!$B$3:$D$200,2),0)</f>
        <v>0</v>
      </c>
      <c r="CH19" s="8">
        <f>IF(CA19&gt;0,VLOOKUP(CA19,Destinations!$B$3:$D$200,3),0)</f>
        <v>0</v>
      </c>
      <c r="CI19" s="8">
        <f>IF(CB19&gt;0,VLOOKUP(CB19,Destinations!$B$3:$D$200,3),0)</f>
        <v>0</v>
      </c>
      <c r="CJ19" s="8">
        <f>IF(CC19&gt;0,VLOOKUP(CC19,Destinations!$B$3:$D$200,3),0)</f>
        <v>0</v>
      </c>
      <c r="CK19" s="8">
        <f>IF(CD19=0,Destinations!$G$3,VLOOKUP(CD19,Destinations!$B$3:$D$147,3))</f>
        <v>8</v>
      </c>
      <c r="CM19" s="13">
        <f t="shared" si="12"/>
        <v>1512</v>
      </c>
      <c r="CN19" s="20">
        <f t="shared" si="13"/>
        <v>1520</v>
      </c>
      <c r="CO19" s="8">
        <v>6</v>
      </c>
      <c r="CP19" s="12"/>
      <c r="CQ19" s="12"/>
      <c r="CR19" s="12"/>
      <c r="CS19" s="12"/>
      <c r="CT19" s="11">
        <f>IF(CP19&gt;=1,VLOOKUP(CP19,Destinations!$B$3:$D$200,2),0)</f>
        <v>0</v>
      </c>
      <c r="CU19" s="11">
        <f>IF(CQ19&gt;1,VLOOKUP(CQ19,Destinations!$B$3:$D$200,2),0)</f>
        <v>0</v>
      </c>
      <c r="CV19" s="11">
        <f>IF(CR19&gt;1,VLOOKUP(CR19,Destinations!$B$3:$D$200,2),0)</f>
        <v>0</v>
      </c>
      <c r="CW19" s="8">
        <f>IF(CP19&gt;0,VLOOKUP(CP19,Destinations!$B$3:$D$200,3),0)</f>
        <v>0</v>
      </c>
      <c r="CX19" s="8">
        <f>IF(CQ19&gt;0,VLOOKUP(CQ19,Destinations!$B$3:$D$200,3),0)</f>
        <v>0</v>
      </c>
      <c r="CY19" s="8">
        <f>IF(CR19&gt;0,VLOOKUP(CR19,Destinations!$B$3:$D$200,3),0)</f>
        <v>0</v>
      </c>
      <c r="CZ19" s="8">
        <f>IF(CS19=0,Destinations!$G$3,VLOOKUP(CS19,Destinations!$B$3:$D$147,3))</f>
        <v>8</v>
      </c>
      <c r="DB19" s="13">
        <f t="shared" si="14"/>
        <v>1752</v>
      </c>
      <c r="DC19" s="20">
        <f t="shared" si="15"/>
        <v>1760</v>
      </c>
      <c r="DD19" s="8">
        <v>6</v>
      </c>
      <c r="DE19" s="12"/>
      <c r="DF19" s="12"/>
      <c r="DG19" s="12"/>
      <c r="DH19" s="12"/>
      <c r="DI19" s="11">
        <f>IF(DE19&gt;=1,VLOOKUP(DE19,Destinations!$B$3:$D$200,2),0)</f>
        <v>0</v>
      </c>
      <c r="DJ19" s="11">
        <f>IF(DF19&gt;1,VLOOKUP(DF19,Destinations!$B$3:$D$200,2),0)</f>
        <v>0</v>
      </c>
      <c r="DK19" s="11">
        <f>IF(DG19&gt;1,VLOOKUP(DG19,Destinations!$B$3:$D$200,2),0)</f>
        <v>0</v>
      </c>
      <c r="DL19" s="8">
        <f>IF(DE19&gt;0,VLOOKUP(DE19,Destinations!$B$3:$D$200,3),0)</f>
        <v>0</v>
      </c>
      <c r="DM19" s="8">
        <f>IF(DF19&gt;0,VLOOKUP(DF19,Destinations!$B$3:$D$200,3),0)</f>
        <v>0</v>
      </c>
      <c r="DN19" s="8">
        <f>IF(DG19&gt;0,VLOOKUP(DG19,Destinations!$B$3:$D$200,3),0)</f>
        <v>0</v>
      </c>
      <c r="DO19" s="8">
        <f>IF(DH19=0,Destinations!$G$3,VLOOKUP(DH19,Destinations!$B$3:$D$147,3))</f>
        <v>8</v>
      </c>
      <c r="DQ19" s="13">
        <f t="shared" si="16"/>
        <v>2000</v>
      </c>
      <c r="DR19" s="20">
        <f t="shared" si="17"/>
        <v>2008</v>
      </c>
      <c r="DS19" s="8">
        <v>6</v>
      </c>
      <c r="DT19" s="12">
        <v>2</v>
      </c>
      <c r="DU19" s="12"/>
      <c r="DV19" s="12"/>
      <c r="DW19" s="12"/>
      <c r="DX19" s="11" t="str">
        <f>IF(DT19&gt;=1,VLOOKUP(DT19,Destinations!$B$3:$D$200,2),0)</f>
        <v>Weekend - Home</v>
      </c>
      <c r="DY19" s="11">
        <f>IF(DU19&gt;1,VLOOKUP(DU19,Destinations!$B$3:$D$200,2),0)</f>
        <v>0</v>
      </c>
      <c r="DZ19" s="11">
        <f>IF(DV19&gt;1,VLOOKUP(DV19,Destinations!$B$3:$D$200,2),0)</f>
        <v>0</v>
      </c>
      <c r="EA19" s="8">
        <f>IF(DT19&gt;0,VLOOKUP(DT19,Destinations!$B$3:$D$200,3),0)</f>
        <v>0</v>
      </c>
      <c r="EB19" s="8">
        <f>IF(DU19&gt;0,VLOOKUP(DU19,Destinations!$B$3:$D$200,3),0)</f>
        <v>0</v>
      </c>
      <c r="EC19" s="8">
        <f>IF(DV19&gt;0,VLOOKUP(DV19,Destinations!$B$3:$D$200,3),0)</f>
        <v>0</v>
      </c>
      <c r="ED19" s="8">
        <f>IF(DW19=0,Destinations!$G$3,VLOOKUP(DW19,Destinations!$B$3:$D$147,3))</f>
        <v>8</v>
      </c>
      <c r="EF19" s="13">
        <f t="shared" si="18"/>
        <v>2240</v>
      </c>
      <c r="EG19" s="20">
        <f t="shared" si="19"/>
        <v>2248</v>
      </c>
      <c r="EH19" s="8">
        <v>6</v>
      </c>
      <c r="EI19" s="12"/>
      <c r="EJ19" s="12"/>
      <c r="EK19" s="12"/>
      <c r="EL19" s="12"/>
      <c r="EM19" s="11">
        <f>IF(EI19&gt;=1,VLOOKUP(EI19,Destinations!$B$3:$D$200,2),0)</f>
        <v>0</v>
      </c>
      <c r="EN19" s="11">
        <f>IF(EJ19&gt;1,VLOOKUP(EJ19,Destinations!$B$3:$D$200,2),0)</f>
        <v>0</v>
      </c>
      <c r="EO19" s="11">
        <f>IF(EK19&gt;1,VLOOKUP(EK19,Destinations!$B$3:$D$200,2),0)</f>
        <v>0</v>
      </c>
      <c r="EP19" s="8">
        <f>IF(EI19&gt;0,VLOOKUP(EI19,Destinations!$B$3:$D$200,3),0)</f>
        <v>0</v>
      </c>
      <c r="EQ19" s="8">
        <f>IF(EJ19&gt;0,VLOOKUP(EJ19,Destinations!$B$3:$D$200,3),0)</f>
        <v>0</v>
      </c>
      <c r="ER19" s="8">
        <f>IF(EK19&gt;0,VLOOKUP(EK19,Destinations!$B$3:$D$200,3),0)</f>
        <v>0</v>
      </c>
      <c r="ES19" s="8">
        <f>IF(EL19=0,Destinations!$G$3,VLOOKUP(EL19,Destinations!$B$3:$D$147,3))</f>
        <v>8</v>
      </c>
      <c r="EU19" s="13">
        <f t="shared" si="20"/>
        <v>2488</v>
      </c>
      <c r="EV19" s="20">
        <f t="shared" si="21"/>
        <v>2496</v>
      </c>
      <c r="EW19" s="8">
        <v>6</v>
      </c>
      <c r="EX19" s="12"/>
      <c r="EY19" s="12"/>
      <c r="EZ19" s="12"/>
      <c r="FA19" s="12"/>
      <c r="FB19" s="11">
        <f>IF(EX19&gt;=1,VLOOKUP(EX19,Destinations!$B$3:$D$200,2),0)</f>
        <v>0</v>
      </c>
      <c r="FC19" s="11">
        <f>IF(EY19&gt;1,VLOOKUP(EY19,Destinations!$B$3:$D$200,2),0)</f>
        <v>0</v>
      </c>
      <c r="FD19" s="11">
        <f>IF(EZ19&gt;1,VLOOKUP(EZ19,Destinations!$B$3:$D$200,2),0)</f>
        <v>0</v>
      </c>
      <c r="FE19" s="8">
        <f>IF(EX19&gt;0,VLOOKUP(EX19,Destinations!$B$3:$D$200,3),0)</f>
        <v>0</v>
      </c>
      <c r="FF19" s="8">
        <f>IF(EY19&gt;0,VLOOKUP(EY19,Destinations!$B$3:$D$200,3),0)</f>
        <v>0</v>
      </c>
      <c r="FG19" s="8">
        <f>IF(EZ19&gt;0,VLOOKUP(EZ19,Destinations!$B$3:$D$200,3),0)</f>
        <v>0</v>
      </c>
      <c r="FH19" s="8">
        <f>IF(FA19=0,Destinations!$G$3,VLOOKUP(FA19,Destinations!$B$3:$D$147,3))</f>
        <v>8</v>
      </c>
      <c r="FJ19" s="13">
        <f t="shared" si="22"/>
        <v>2736</v>
      </c>
      <c r="FK19" s="20">
        <f t="shared" si="23"/>
        <v>2744</v>
      </c>
      <c r="FL19" s="8">
        <v>6</v>
      </c>
      <c r="FM19" s="12"/>
      <c r="FN19" s="12"/>
      <c r="FO19" s="12"/>
      <c r="FP19" s="12"/>
      <c r="FQ19" s="11">
        <f>IF(FM19&gt;=1,VLOOKUP(FM19,Destinations!$B$3:$D$200,2),0)</f>
        <v>0</v>
      </c>
      <c r="FR19" s="11">
        <f>IF(FN19&gt;1,VLOOKUP(FN19,Destinations!$B$3:$D$200,2),0)</f>
        <v>0</v>
      </c>
      <c r="FS19" s="11">
        <f>IF(FO19&gt;1,VLOOKUP(FO19,Destinations!$B$3:$D$200,2),0)</f>
        <v>0</v>
      </c>
      <c r="FT19" s="8">
        <f>IF(FM19&gt;0,VLOOKUP(FM19,Destinations!$B$3:$D$200,3),0)</f>
        <v>0</v>
      </c>
      <c r="FU19" s="8">
        <f>IF(FN19&gt;0,VLOOKUP(FN19,Destinations!$B$3:$D$200,3),0)</f>
        <v>0</v>
      </c>
      <c r="FV19" s="8">
        <f>IF(FO19&gt;0,VLOOKUP(FO19,Destinations!$B$3:$D$200,3),0)</f>
        <v>0</v>
      </c>
      <c r="FW19" s="8">
        <f>IF(FP19=0,Destinations!$G$3,VLOOKUP(FP19,Destinations!$B$3:$D$147,3))</f>
        <v>8</v>
      </c>
    </row>
    <row r="20" spans="1:179" ht="12.75">
      <c r="A20" s="20">
        <f t="shared" si="0"/>
        <v>48</v>
      </c>
      <c r="B20" s="20">
        <f t="shared" si="1"/>
        <v>56</v>
      </c>
      <c r="C20" s="8">
        <v>7</v>
      </c>
      <c r="D20" s="12"/>
      <c r="E20" s="12"/>
      <c r="F20" s="12"/>
      <c r="G20" s="12"/>
      <c r="H20" s="11">
        <f>IF(D20&gt;=1,VLOOKUP(D20,Destinations!$B$3:$D$200,2),0)</f>
        <v>0</v>
      </c>
      <c r="I20" s="11">
        <f>IF(E20&gt;=1,VLOOKUP(E20,Destinations!$B$3:$D$200,2),0)</f>
        <v>0</v>
      </c>
      <c r="J20" s="11">
        <f>IF(F20&gt;=1,VLOOKUP(F20,Destinations!$B$3:$D$200,2),0)</f>
        <v>0</v>
      </c>
      <c r="K20" s="8">
        <f>IF(D20&gt;0,VLOOKUP(D20,Destinations!$B$3:$D$200,3),0)</f>
        <v>0</v>
      </c>
      <c r="L20" s="8">
        <f>IF(E20&gt;0,VLOOKUP(E20,Destinations!$B$3:$D$200,3),0)</f>
        <v>0</v>
      </c>
      <c r="M20" s="8">
        <f>IF(F20&gt;0,VLOOKUP(F20,Destinations!$B$3:$D$200,3),0)</f>
        <v>0</v>
      </c>
      <c r="N20" s="8">
        <f>IF(G20=0,Destinations!$G$3,VLOOKUP(G20,Destinations!$B$3:$D$200,3))</f>
        <v>8</v>
      </c>
      <c r="P20" s="13">
        <f t="shared" si="2"/>
        <v>296</v>
      </c>
      <c r="Q20" s="20">
        <f t="shared" si="3"/>
        <v>304</v>
      </c>
      <c r="R20" s="8">
        <v>7</v>
      </c>
      <c r="S20" s="12"/>
      <c r="T20" s="12"/>
      <c r="U20" s="12"/>
      <c r="V20" s="12"/>
      <c r="W20" s="11">
        <f>IF(S20&gt;1,VLOOKUP(S20,Destinations!$B$3:$D$200,2),0)</f>
        <v>0</v>
      </c>
      <c r="X20" s="11">
        <f>IF(T20&gt;1,VLOOKUP(T20,Destinations!$B$3:$D$200,2),0)</f>
        <v>0</v>
      </c>
      <c r="Y20" s="11">
        <f>IF(U20&gt;1,VLOOKUP(U20,Destinations!$B$3:$D$200,2),0)</f>
        <v>0</v>
      </c>
      <c r="Z20" s="8">
        <f>IF(S20&gt;0,VLOOKUP(S20,Destinations!$B$3:$D$200,3),0)</f>
        <v>0</v>
      </c>
      <c r="AA20" s="8">
        <f>IF(T20&gt;0,VLOOKUP(T20,Destinations!$B$3:$D$200,3),0)</f>
        <v>0</v>
      </c>
      <c r="AB20" s="8">
        <f>IF(U20&gt;0,VLOOKUP(U20,Destinations!$B$3:$D$200,3),0)</f>
        <v>0</v>
      </c>
      <c r="AC20" s="8">
        <f>IF(V20=0,Destinations!$G$3,VLOOKUP(V20,Destinations!$B$3:$D$200,3))</f>
        <v>8</v>
      </c>
      <c r="AE20" s="13">
        <f t="shared" si="4"/>
        <v>536</v>
      </c>
      <c r="AF20" s="20">
        <f t="shared" si="5"/>
        <v>544</v>
      </c>
      <c r="AG20" s="8">
        <v>7</v>
      </c>
      <c r="AH20" s="12">
        <v>2</v>
      </c>
      <c r="AI20" s="12"/>
      <c r="AJ20" s="12"/>
      <c r="AK20" s="12"/>
      <c r="AL20" s="11" t="str">
        <f>IF(AH20&gt;=1,VLOOKUP(AH20,Destinations!$B$3:$D$200,2),0)</f>
        <v>Weekend - Home</v>
      </c>
      <c r="AM20" s="11">
        <f>IF(AI20&gt;1,VLOOKUP(AI20,Destinations!$B$3:$D$200,2),0)</f>
        <v>0</v>
      </c>
      <c r="AN20" s="11">
        <f>IF(AJ20&gt;1,VLOOKUP(AJ20,Destinations!$B$3:$D$200,2),0)</f>
        <v>0</v>
      </c>
      <c r="AO20" s="8">
        <f>IF(AH20&gt;0,VLOOKUP(AH20,Destinations!$B$3:$D$200,3),0)</f>
        <v>0</v>
      </c>
      <c r="AP20" s="8">
        <f>IF(AI20&gt;0,VLOOKUP(AI20,Destinations!$B$3:$D$200,3),0)</f>
        <v>0</v>
      </c>
      <c r="AQ20" s="8">
        <f>IF(AJ20&gt;0,VLOOKUP(AJ20,Destinations!$B$3:$D$200,3),0)</f>
        <v>0</v>
      </c>
      <c r="AR20" s="8">
        <f>IF(AK20=0,Destinations!$G$3,0)</f>
        <v>8</v>
      </c>
      <c r="AT20" s="13">
        <f t="shared" si="6"/>
        <v>784</v>
      </c>
      <c r="AU20" s="20">
        <f t="shared" si="7"/>
        <v>792</v>
      </c>
      <c r="AV20" s="8">
        <v>7</v>
      </c>
      <c r="AW20" s="12"/>
      <c r="AX20" s="12"/>
      <c r="AY20" s="12"/>
      <c r="AZ20" s="12"/>
      <c r="BA20" s="11">
        <f>IF(AW20&gt;=1,VLOOKUP(AW20,Destinations!$B$3:$D$200,2),0)</f>
        <v>0</v>
      </c>
      <c r="BB20" s="11">
        <f>IF(AX20&gt;1,VLOOKUP(AX20,Destinations!$B$3:$D$200,2),0)</f>
        <v>0</v>
      </c>
      <c r="BC20" s="11">
        <f>IF(AY20&gt;1,VLOOKUP(AY20,Destinations!$B$3:$D$200,2),0)</f>
        <v>0</v>
      </c>
      <c r="BD20" s="8">
        <f>IF(AW20&gt;0,VLOOKUP(AW20,Destinations!$B$3:$D$200,3),0)</f>
        <v>0</v>
      </c>
      <c r="BE20" s="8">
        <f>IF(AX20&gt;0,VLOOKUP(AX20,Destinations!$B$3:$D$200,3),0)</f>
        <v>0</v>
      </c>
      <c r="BF20" s="8">
        <f>IF(AY20&gt;0,VLOOKUP(AY20,Destinations!$B$3:$D$200,3),0)</f>
        <v>0</v>
      </c>
      <c r="BG20" s="8">
        <f>IF(AZ20=0,Destinations!$G$3,0)</f>
        <v>8</v>
      </c>
      <c r="BI20" s="13">
        <f t="shared" si="8"/>
        <v>1024</v>
      </c>
      <c r="BJ20" s="20">
        <f t="shared" si="9"/>
        <v>1032</v>
      </c>
      <c r="BK20" s="8">
        <v>7</v>
      </c>
      <c r="BL20" s="12"/>
      <c r="BM20" s="12"/>
      <c r="BN20" s="12"/>
      <c r="BO20" s="12"/>
      <c r="BP20" s="11">
        <f>IF(BL20&gt;=1,VLOOKUP(BL20,Destinations!$B$3:$D$200,2),0)</f>
        <v>0</v>
      </c>
      <c r="BQ20" s="11">
        <f>IF(BM20&gt;1,VLOOKUP(BM20,Destinations!$B$3:$D$200,2),0)</f>
        <v>0</v>
      </c>
      <c r="BR20" s="11">
        <f>IF(BN20&gt;1,VLOOKUP(BN20,Destinations!$B$3:$D$200,2),0)</f>
        <v>0</v>
      </c>
      <c r="BS20" s="8">
        <f>IF(BL20&gt;0,VLOOKUP(BL20,Destinations!$B$3:$D$200,3),0)</f>
        <v>0</v>
      </c>
      <c r="BT20" s="8">
        <f>IF(BM20&gt;0,VLOOKUP(BM20,Destinations!$B$3:$D$200,3),0)</f>
        <v>0</v>
      </c>
      <c r="BU20" s="8">
        <f>IF(BN20&gt;0,VLOOKUP(BN20,Destinations!$B$3:$D$200,3),0)</f>
        <v>0</v>
      </c>
      <c r="BV20" s="8">
        <f>IF(BO20=0,Destinations!$G$3,VLOOKUP(BO20,Destinations!$B$3:$D$147,3))</f>
        <v>8</v>
      </c>
      <c r="BX20" s="13">
        <f t="shared" si="10"/>
        <v>1272</v>
      </c>
      <c r="BY20" s="20">
        <f t="shared" si="11"/>
        <v>1280</v>
      </c>
      <c r="BZ20" s="8">
        <v>7</v>
      </c>
      <c r="CA20" s="12">
        <v>2</v>
      </c>
      <c r="CB20" s="12"/>
      <c r="CC20" s="12"/>
      <c r="CD20" s="12"/>
      <c r="CE20" s="11" t="str">
        <f>IF(CA20&gt;=1,VLOOKUP(CA20,Destinations!$B$3:$D$200,2),0)</f>
        <v>Weekend - Home</v>
      </c>
      <c r="CF20" s="11">
        <f>IF(CB20&gt;1,VLOOKUP(CB20,Destinations!$B$3:$D$200,2),0)</f>
        <v>0</v>
      </c>
      <c r="CG20" s="11">
        <f>IF(CC20&gt;1,VLOOKUP(CC20,Destinations!$B$3:$D$200,2),0)</f>
        <v>0</v>
      </c>
      <c r="CH20" s="8">
        <f>IF(CA20&gt;0,VLOOKUP(CA20,Destinations!$B$3:$D$200,3),0)</f>
        <v>0</v>
      </c>
      <c r="CI20" s="8">
        <f>IF(CB20&gt;0,VLOOKUP(CB20,Destinations!$B$3:$D$200,3),0)</f>
        <v>0</v>
      </c>
      <c r="CJ20" s="8">
        <f>IF(CC20&gt;0,VLOOKUP(CC20,Destinations!$B$3:$D$200,3),0)</f>
        <v>0</v>
      </c>
      <c r="CK20" s="8">
        <f>IF(CD20=0,Destinations!$G$3,VLOOKUP(CD20,Destinations!$B$3:$D$147,3))</f>
        <v>8</v>
      </c>
      <c r="CM20" s="13">
        <f t="shared" si="12"/>
        <v>1520</v>
      </c>
      <c r="CN20" s="20">
        <f t="shared" si="13"/>
        <v>1528</v>
      </c>
      <c r="CO20" s="8">
        <v>7</v>
      </c>
      <c r="CP20" s="12"/>
      <c r="CQ20" s="12"/>
      <c r="CR20" s="12"/>
      <c r="CS20" s="12"/>
      <c r="CT20" s="11">
        <f>IF(CP20&gt;=1,VLOOKUP(CP20,Destinations!$B$3:$D$200,2),0)</f>
        <v>0</v>
      </c>
      <c r="CU20" s="11">
        <f>IF(CQ20&gt;1,VLOOKUP(CQ20,Destinations!$B$3:$D$200,2),0)</f>
        <v>0</v>
      </c>
      <c r="CV20" s="11">
        <f>IF(CR20&gt;1,VLOOKUP(CR20,Destinations!$B$3:$D$200,2),0)</f>
        <v>0</v>
      </c>
      <c r="CW20" s="8">
        <f>IF(CP20&gt;0,VLOOKUP(CP20,Destinations!$B$3:$D$200,3),0)</f>
        <v>0</v>
      </c>
      <c r="CX20" s="8">
        <f>IF(CQ20&gt;0,VLOOKUP(CQ20,Destinations!$B$3:$D$200,3),0)</f>
        <v>0</v>
      </c>
      <c r="CY20" s="8">
        <f>IF(CR20&gt;0,VLOOKUP(CR20,Destinations!$B$3:$D$200,3),0)</f>
        <v>0</v>
      </c>
      <c r="CZ20" s="8">
        <f>IF(CS20=0,Destinations!$G$3,VLOOKUP(CS20,Destinations!$B$3:$D$147,3))</f>
        <v>8</v>
      </c>
      <c r="DB20" s="13">
        <f t="shared" si="14"/>
        <v>1760</v>
      </c>
      <c r="DC20" s="20">
        <f t="shared" si="15"/>
        <v>1768</v>
      </c>
      <c r="DD20" s="8">
        <v>7</v>
      </c>
      <c r="DE20" s="12"/>
      <c r="DF20" s="12"/>
      <c r="DG20" s="12"/>
      <c r="DH20" s="12"/>
      <c r="DI20" s="11">
        <f>IF(DE20&gt;=1,VLOOKUP(DE20,Destinations!$B$3:$D$200,2),0)</f>
        <v>0</v>
      </c>
      <c r="DJ20" s="11">
        <f>IF(DF20&gt;1,VLOOKUP(DF20,Destinations!$B$3:$D$200,2),0)</f>
        <v>0</v>
      </c>
      <c r="DK20" s="11">
        <f>IF(DG20&gt;1,VLOOKUP(DG20,Destinations!$B$3:$D$200,2),0)</f>
        <v>0</v>
      </c>
      <c r="DL20" s="8">
        <f>IF(DE20&gt;0,VLOOKUP(DE20,Destinations!$B$3:$D$200,3),0)</f>
        <v>0</v>
      </c>
      <c r="DM20" s="8">
        <f>IF(DF20&gt;0,VLOOKUP(DF20,Destinations!$B$3:$D$200,3),0)</f>
        <v>0</v>
      </c>
      <c r="DN20" s="8">
        <f>IF(DG20&gt;0,VLOOKUP(DG20,Destinations!$B$3:$D$200,3),0)</f>
        <v>0</v>
      </c>
      <c r="DO20" s="8">
        <f>IF(DH20=0,Destinations!$G$3,VLOOKUP(DH20,Destinations!$B$3:$D$147,3))</f>
        <v>8</v>
      </c>
      <c r="DQ20" s="13">
        <f t="shared" si="16"/>
        <v>2008</v>
      </c>
      <c r="DR20" s="20">
        <f t="shared" si="17"/>
        <v>2016</v>
      </c>
      <c r="DS20" s="8">
        <v>7</v>
      </c>
      <c r="DT20" s="12"/>
      <c r="DU20" s="12"/>
      <c r="DV20" s="12"/>
      <c r="DW20" s="12"/>
      <c r="DX20" s="11">
        <f>IF(DT20&gt;=1,VLOOKUP(DT20,Destinations!$B$3:$D$200,2),0)</f>
        <v>0</v>
      </c>
      <c r="DY20" s="11">
        <f>IF(DU20&gt;1,VLOOKUP(DU20,Destinations!$B$3:$D$200,2),0)</f>
        <v>0</v>
      </c>
      <c r="DZ20" s="11">
        <f>IF(DV20&gt;1,VLOOKUP(DV20,Destinations!$B$3:$D$200,2),0)</f>
        <v>0</v>
      </c>
      <c r="EA20" s="8">
        <f>IF(DT20&gt;0,VLOOKUP(DT20,Destinations!$B$3:$D$200,3),0)</f>
        <v>0</v>
      </c>
      <c r="EB20" s="8">
        <f>IF(DU20&gt;0,VLOOKUP(DU20,Destinations!$B$3:$D$200,3),0)</f>
        <v>0</v>
      </c>
      <c r="EC20" s="8">
        <f>IF(DV20&gt;0,VLOOKUP(DV20,Destinations!$B$3:$D$200,3),0)</f>
        <v>0</v>
      </c>
      <c r="ED20" s="8">
        <f>IF(DW20=0,Destinations!$G$3,VLOOKUP(DW20,Destinations!$B$3:$D$147,3))</f>
        <v>8</v>
      </c>
      <c r="EF20" s="13">
        <f t="shared" si="18"/>
        <v>2248</v>
      </c>
      <c r="EG20" s="20">
        <f t="shared" si="19"/>
        <v>2256</v>
      </c>
      <c r="EH20" s="8">
        <v>7</v>
      </c>
      <c r="EI20" s="12"/>
      <c r="EJ20" s="12"/>
      <c r="EK20" s="12"/>
      <c r="EL20" s="12"/>
      <c r="EM20" s="11">
        <f>IF(EI20&gt;=1,VLOOKUP(EI20,Destinations!$B$3:$D$200,2),0)</f>
        <v>0</v>
      </c>
      <c r="EN20" s="11">
        <f>IF(EJ20&gt;1,VLOOKUP(EJ20,Destinations!$B$3:$D$200,2),0)</f>
        <v>0</v>
      </c>
      <c r="EO20" s="11">
        <f>IF(EK20&gt;1,VLOOKUP(EK20,Destinations!$B$3:$D$200,2),0)</f>
        <v>0</v>
      </c>
      <c r="EP20" s="8">
        <f>IF(EI20&gt;0,VLOOKUP(EI20,Destinations!$B$3:$D$200,3),0)</f>
        <v>0</v>
      </c>
      <c r="EQ20" s="8">
        <f>IF(EJ20&gt;0,VLOOKUP(EJ20,Destinations!$B$3:$D$200,3),0)</f>
        <v>0</v>
      </c>
      <c r="ER20" s="8">
        <f>IF(EK20&gt;0,VLOOKUP(EK20,Destinations!$B$3:$D$200,3),0)</f>
        <v>0</v>
      </c>
      <c r="ES20" s="8">
        <f>IF(EL20=0,Destinations!$G$3,VLOOKUP(EL20,Destinations!$B$3:$D$147,3))</f>
        <v>8</v>
      </c>
      <c r="EU20" s="13">
        <f t="shared" si="20"/>
        <v>2496</v>
      </c>
      <c r="EV20" s="20">
        <f t="shared" si="21"/>
        <v>2504</v>
      </c>
      <c r="EW20" s="8">
        <v>7</v>
      </c>
      <c r="EX20" s="12">
        <v>2</v>
      </c>
      <c r="EY20" s="12"/>
      <c r="EZ20" s="12"/>
      <c r="FA20" s="12"/>
      <c r="FB20" s="11" t="str">
        <f>IF(EX20&gt;=1,VLOOKUP(EX20,Destinations!$B$3:$D$200,2),0)</f>
        <v>Weekend - Home</v>
      </c>
      <c r="FC20" s="11">
        <f>IF(EY20&gt;1,VLOOKUP(EY20,Destinations!$B$3:$D$200,2),0)</f>
        <v>0</v>
      </c>
      <c r="FD20" s="11">
        <f>IF(EZ20&gt;1,VLOOKUP(EZ20,Destinations!$B$3:$D$200,2),0)</f>
        <v>0</v>
      </c>
      <c r="FE20" s="8">
        <f>IF(EX20&gt;0,VLOOKUP(EX20,Destinations!$B$3:$D$200,3),0)</f>
        <v>0</v>
      </c>
      <c r="FF20" s="8">
        <f>IF(EY20&gt;0,VLOOKUP(EY20,Destinations!$B$3:$D$200,3),0)</f>
        <v>0</v>
      </c>
      <c r="FG20" s="8">
        <f>IF(EZ20&gt;0,VLOOKUP(EZ20,Destinations!$B$3:$D$200,3),0)</f>
        <v>0</v>
      </c>
      <c r="FH20" s="8">
        <f>IF(FA20=0,Destinations!$G$3,VLOOKUP(FA20,Destinations!$B$3:$D$147,3))</f>
        <v>8</v>
      </c>
      <c r="FJ20" s="13">
        <f t="shared" si="22"/>
        <v>2744</v>
      </c>
      <c r="FK20" s="20">
        <f t="shared" si="23"/>
        <v>2752</v>
      </c>
      <c r="FL20" s="8">
        <v>7</v>
      </c>
      <c r="FM20" s="12"/>
      <c r="FN20" s="12"/>
      <c r="FO20" s="12"/>
      <c r="FP20" s="12"/>
      <c r="FQ20" s="11">
        <f>IF(FM20&gt;=1,VLOOKUP(FM20,Destinations!$B$3:$D$200,2),0)</f>
        <v>0</v>
      </c>
      <c r="FR20" s="11">
        <f>IF(FN20&gt;1,VLOOKUP(FN20,Destinations!$B$3:$D$200,2),0)</f>
        <v>0</v>
      </c>
      <c r="FS20" s="11">
        <f>IF(FO20&gt;1,VLOOKUP(FO20,Destinations!$B$3:$D$200,2),0)</f>
        <v>0</v>
      </c>
      <c r="FT20" s="8">
        <f>IF(FM20&gt;0,VLOOKUP(FM20,Destinations!$B$3:$D$200,3),0)</f>
        <v>0</v>
      </c>
      <c r="FU20" s="8">
        <f>IF(FN20&gt;0,VLOOKUP(FN20,Destinations!$B$3:$D$200,3),0)</f>
        <v>0</v>
      </c>
      <c r="FV20" s="8">
        <f>IF(FO20&gt;0,VLOOKUP(FO20,Destinations!$B$3:$D$200,3),0)</f>
        <v>0</v>
      </c>
      <c r="FW20" s="8">
        <f>IF(FP20=0,Destinations!$G$3,VLOOKUP(FP20,Destinations!$B$3:$D$147,3))</f>
        <v>8</v>
      </c>
    </row>
    <row r="21" spans="1:179" ht="12.75">
      <c r="A21" s="20">
        <f t="shared" si="0"/>
        <v>56</v>
      </c>
      <c r="B21" s="20">
        <f t="shared" si="1"/>
        <v>64</v>
      </c>
      <c r="C21" s="8">
        <v>8</v>
      </c>
      <c r="D21" s="12"/>
      <c r="E21" s="12"/>
      <c r="F21" s="12"/>
      <c r="G21" s="12"/>
      <c r="H21" s="11">
        <f>IF(D21&gt;=1,VLOOKUP(D21,Destinations!$B$3:$D$200,2),0)</f>
        <v>0</v>
      </c>
      <c r="I21" s="11">
        <f>IF(E21&gt;=1,VLOOKUP(E21,Destinations!$B$3:$D$200,2),0)</f>
        <v>0</v>
      </c>
      <c r="J21" s="11">
        <f>IF(F21&gt;=1,VLOOKUP(F21,Destinations!$B$3:$D$200,2),0)</f>
        <v>0</v>
      </c>
      <c r="K21" s="8">
        <f>IF(D21&gt;0,VLOOKUP(D21,Destinations!$B$3:$D$200,3),0)</f>
        <v>0</v>
      </c>
      <c r="L21" s="8">
        <f>IF(E21&gt;0,VLOOKUP(E21,Destinations!$B$3:$D$200,3),0)</f>
        <v>0</v>
      </c>
      <c r="M21" s="8">
        <f>IF(F21&gt;0,VLOOKUP(F21,Destinations!$B$3:$D$200,3),0)</f>
        <v>0</v>
      </c>
      <c r="N21" s="8">
        <f>IF(G21=0,Destinations!$G$3,VLOOKUP(G21,Destinations!$B$3:$D$200,3))</f>
        <v>8</v>
      </c>
      <c r="P21" s="13">
        <f t="shared" si="2"/>
        <v>304</v>
      </c>
      <c r="Q21" s="20">
        <f t="shared" si="3"/>
        <v>312</v>
      </c>
      <c r="R21" s="8">
        <v>8</v>
      </c>
      <c r="S21" s="12"/>
      <c r="T21" s="12"/>
      <c r="U21" s="12"/>
      <c r="V21" s="12"/>
      <c r="W21" s="11">
        <f>IF(S21&gt;1,VLOOKUP(S21,Destinations!$B$3:$D$200,2),0)</f>
        <v>0</v>
      </c>
      <c r="X21" s="11">
        <f>IF(T21&gt;1,VLOOKUP(T21,Destinations!$B$3:$D$200,2),0)</f>
        <v>0</v>
      </c>
      <c r="Y21" s="11">
        <f>IF(U21&gt;1,VLOOKUP(U21,Destinations!$B$3:$D$200,2),0)</f>
        <v>0</v>
      </c>
      <c r="Z21" s="8">
        <f>IF(S21&gt;0,VLOOKUP(S21,Destinations!$B$3:$D$200,3),0)</f>
        <v>0</v>
      </c>
      <c r="AA21" s="8">
        <f>IF(T21&gt;0,VLOOKUP(T21,Destinations!$B$3:$D$200,3),0)</f>
        <v>0</v>
      </c>
      <c r="AB21" s="8">
        <f>IF(U21&gt;0,VLOOKUP(U21,Destinations!$B$3:$D$200,3),0)</f>
        <v>0</v>
      </c>
      <c r="AC21" s="8">
        <f>IF(V21=0,Destinations!$G$3,VLOOKUP(V21,Destinations!$B$3:$D$200,3))</f>
        <v>8</v>
      </c>
      <c r="AE21" s="13">
        <f t="shared" si="4"/>
        <v>544</v>
      </c>
      <c r="AF21" s="20">
        <f t="shared" si="5"/>
        <v>552</v>
      </c>
      <c r="AG21" s="8">
        <v>8</v>
      </c>
      <c r="AH21" s="12">
        <v>2</v>
      </c>
      <c r="AI21" s="12"/>
      <c r="AJ21" s="12"/>
      <c r="AK21" s="12"/>
      <c r="AL21" s="11" t="str">
        <f>IF(AH21&gt;=1,VLOOKUP(AH21,Destinations!$B$3:$D$200,2),0)</f>
        <v>Weekend - Home</v>
      </c>
      <c r="AM21" s="11">
        <f>IF(AI21&gt;1,VLOOKUP(AI21,Destinations!$B$3:$D$200,2),0)</f>
        <v>0</v>
      </c>
      <c r="AN21" s="11">
        <f>IF(AJ21&gt;1,VLOOKUP(AJ21,Destinations!$B$3:$D$200,2),0)</f>
        <v>0</v>
      </c>
      <c r="AO21" s="8">
        <f>IF(AH21&gt;0,VLOOKUP(AH21,Destinations!$B$3:$D$200,3),0)</f>
        <v>0</v>
      </c>
      <c r="AP21" s="8">
        <f>IF(AI21&gt;0,VLOOKUP(AI21,Destinations!$B$3:$D$200,3),0)</f>
        <v>0</v>
      </c>
      <c r="AQ21" s="8">
        <f>IF(AJ21&gt;0,VLOOKUP(AJ21,Destinations!$B$3:$D$200,3),0)</f>
        <v>0</v>
      </c>
      <c r="AR21" s="8">
        <f>IF(AK21=0,Destinations!$G$3,0)</f>
        <v>8</v>
      </c>
      <c r="AT21" s="13">
        <f t="shared" si="6"/>
        <v>792</v>
      </c>
      <c r="AU21" s="20">
        <f t="shared" si="7"/>
        <v>800</v>
      </c>
      <c r="AV21" s="8">
        <v>8</v>
      </c>
      <c r="AW21" s="12"/>
      <c r="AX21" s="12"/>
      <c r="AY21" s="12"/>
      <c r="AZ21" s="12"/>
      <c r="BA21" s="11">
        <f>IF(AW21&gt;=1,VLOOKUP(AW21,Destinations!$B$3:$D$200,2),0)</f>
        <v>0</v>
      </c>
      <c r="BB21" s="11">
        <f>IF(AX21&gt;1,VLOOKUP(AX21,Destinations!$B$3:$D$200,2),0)</f>
        <v>0</v>
      </c>
      <c r="BC21" s="11">
        <f>IF(AY21&gt;1,VLOOKUP(AY21,Destinations!$B$3:$D$200,2),0)</f>
        <v>0</v>
      </c>
      <c r="BD21" s="8">
        <f>IF(AW21&gt;0,VLOOKUP(AW21,Destinations!$B$3:$D$200,3),0)</f>
        <v>0</v>
      </c>
      <c r="BE21" s="8">
        <f>IF(AX21&gt;0,VLOOKUP(AX21,Destinations!$B$3:$D$200,3),0)</f>
        <v>0</v>
      </c>
      <c r="BF21" s="8">
        <f>IF(AY21&gt;0,VLOOKUP(AY21,Destinations!$B$3:$D$200,3),0)</f>
        <v>0</v>
      </c>
      <c r="BG21" s="8">
        <f>IF(AZ21=0,Destinations!$G$3,0)</f>
        <v>8</v>
      </c>
      <c r="BI21" s="13">
        <f t="shared" si="8"/>
        <v>1032</v>
      </c>
      <c r="BJ21" s="20">
        <f t="shared" si="9"/>
        <v>1040</v>
      </c>
      <c r="BK21" s="8">
        <v>8</v>
      </c>
      <c r="BL21" s="12"/>
      <c r="BM21" s="12"/>
      <c r="BN21" s="12"/>
      <c r="BO21" s="12"/>
      <c r="BP21" s="11">
        <f>IF(BL21&gt;=1,VLOOKUP(BL21,Destinations!$B$3:$D$200,2),0)</f>
        <v>0</v>
      </c>
      <c r="BQ21" s="11">
        <f>IF(BM21&gt;1,VLOOKUP(BM21,Destinations!$B$3:$D$200,2),0)</f>
        <v>0</v>
      </c>
      <c r="BR21" s="11">
        <f>IF(BN21&gt;1,VLOOKUP(BN21,Destinations!$B$3:$D$200,2),0)</f>
        <v>0</v>
      </c>
      <c r="BS21" s="8">
        <f>IF(BL21&gt;0,VLOOKUP(BL21,Destinations!$B$3:$D$200,3),0)</f>
        <v>0</v>
      </c>
      <c r="BT21" s="8">
        <f>IF(BM21&gt;0,VLOOKUP(BM21,Destinations!$B$3:$D$200,3),0)</f>
        <v>0</v>
      </c>
      <c r="BU21" s="8">
        <f>IF(BN21&gt;0,VLOOKUP(BN21,Destinations!$B$3:$D$200,3),0)</f>
        <v>0</v>
      </c>
      <c r="BV21" s="8">
        <f>IF(BO21=0,Destinations!$G$3,VLOOKUP(BO21,Destinations!$B$3:$D$147,3))</f>
        <v>8</v>
      </c>
      <c r="BX21" s="13">
        <f t="shared" si="10"/>
        <v>1280</v>
      </c>
      <c r="BY21" s="20">
        <f t="shared" si="11"/>
        <v>1288</v>
      </c>
      <c r="BZ21" s="8">
        <v>8</v>
      </c>
      <c r="CA21" s="12"/>
      <c r="CB21" s="12"/>
      <c r="CC21" s="12"/>
      <c r="CD21" s="12"/>
      <c r="CE21" s="11">
        <f>IF(CA21&gt;=1,VLOOKUP(CA21,Destinations!$B$3:$D$200,2),0)</f>
        <v>0</v>
      </c>
      <c r="CF21" s="11">
        <f>IF(CB21&gt;1,VLOOKUP(CB21,Destinations!$B$3:$D$200,2),0)</f>
        <v>0</v>
      </c>
      <c r="CG21" s="11">
        <f>IF(CC21&gt;1,VLOOKUP(CC21,Destinations!$B$3:$D$200,2),0)</f>
        <v>0</v>
      </c>
      <c r="CH21" s="8">
        <f>IF(CA21&gt;0,VLOOKUP(CA21,Destinations!$B$3:$D$200,3),0)</f>
        <v>0</v>
      </c>
      <c r="CI21" s="8">
        <f>IF(CB21&gt;0,VLOOKUP(CB21,Destinations!$B$3:$D$200,3),0)</f>
        <v>0</v>
      </c>
      <c r="CJ21" s="8">
        <f>IF(CC21&gt;0,VLOOKUP(CC21,Destinations!$B$3:$D$200,3),0)</f>
        <v>0</v>
      </c>
      <c r="CK21" s="8">
        <f>IF(CD21=0,Destinations!$G$3,VLOOKUP(CD21,Destinations!$B$3:$D$147,3))</f>
        <v>8</v>
      </c>
      <c r="CM21" s="13">
        <f t="shared" si="12"/>
        <v>1528</v>
      </c>
      <c r="CN21" s="20">
        <f t="shared" si="13"/>
        <v>1536</v>
      </c>
      <c r="CO21" s="8">
        <v>8</v>
      </c>
      <c r="CP21" s="12"/>
      <c r="CQ21" s="12"/>
      <c r="CR21" s="12"/>
      <c r="CS21" s="12"/>
      <c r="CT21" s="11">
        <f>IF(CP21&gt;=1,VLOOKUP(CP21,Destinations!$B$3:$D$200,2),0)</f>
        <v>0</v>
      </c>
      <c r="CU21" s="11">
        <f>IF(CQ21&gt;1,VLOOKUP(CQ21,Destinations!$B$3:$D$200,2),0)</f>
        <v>0</v>
      </c>
      <c r="CV21" s="11">
        <f>IF(CR21&gt;1,VLOOKUP(CR21,Destinations!$B$3:$D$200,2),0)</f>
        <v>0</v>
      </c>
      <c r="CW21" s="8">
        <f>IF(CP21&gt;0,VLOOKUP(CP21,Destinations!$B$3:$D$200,3),0)</f>
        <v>0</v>
      </c>
      <c r="CX21" s="8">
        <f>IF(CQ21&gt;0,VLOOKUP(CQ21,Destinations!$B$3:$D$200,3),0)</f>
        <v>0</v>
      </c>
      <c r="CY21" s="8">
        <f>IF(CR21&gt;0,VLOOKUP(CR21,Destinations!$B$3:$D$200,3),0)</f>
        <v>0</v>
      </c>
      <c r="CZ21" s="8">
        <f>IF(CS21=0,Destinations!$G$3,VLOOKUP(CS21,Destinations!$B$3:$D$147,3))</f>
        <v>8</v>
      </c>
      <c r="DB21" s="13">
        <f t="shared" si="14"/>
        <v>1768</v>
      </c>
      <c r="DC21" s="20">
        <f t="shared" si="15"/>
        <v>1776</v>
      </c>
      <c r="DD21" s="8">
        <v>8</v>
      </c>
      <c r="DE21" s="12">
        <v>2</v>
      </c>
      <c r="DF21" s="12"/>
      <c r="DG21" s="12"/>
      <c r="DH21" s="12"/>
      <c r="DI21" s="11" t="str">
        <f>IF(DE21&gt;=1,VLOOKUP(DE21,Destinations!$B$3:$D$200,2),0)</f>
        <v>Weekend - Home</v>
      </c>
      <c r="DJ21" s="11">
        <f>IF(DF21&gt;1,VLOOKUP(DF21,Destinations!$B$3:$D$200,2),0)</f>
        <v>0</v>
      </c>
      <c r="DK21" s="11">
        <f>IF(DG21&gt;1,VLOOKUP(DG21,Destinations!$B$3:$D$200,2),0)</f>
        <v>0</v>
      </c>
      <c r="DL21" s="8">
        <f>IF(DE21&gt;0,VLOOKUP(DE21,Destinations!$B$3:$D$200,3),0)</f>
        <v>0</v>
      </c>
      <c r="DM21" s="8">
        <f>IF(DF21&gt;0,VLOOKUP(DF21,Destinations!$B$3:$D$200,3),0)</f>
        <v>0</v>
      </c>
      <c r="DN21" s="8">
        <f>IF(DG21&gt;0,VLOOKUP(DG21,Destinations!$B$3:$D$200,3),0)</f>
        <v>0</v>
      </c>
      <c r="DO21" s="8">
        <f>IF(DH21=0,Destinations!$G$3,VLOOKUP(DH21,Destinations!$B$3:$D$147,3))</f>
        <v>8</v>
      </c>
      <c r="DQ21" s="13">
        <f t="shared" si="16"/>
        <v>2016</v>
      </c>
      <c r="DR21" s="20">
        <f t="shared" si="17"/>
        <v>2024</v>
      </c>
      <c r="DS21" s="8">
        <v>8</v>
      </c>
      <c r="DT21" s="12"/>
      <c r="DU21" s="12"/>
      <c r="DV21" s="12"/>
      <c r="DW21" s="12"/>
      <c r="DX21" s="11">
        <f>IF(DT21&gt;=1,VLOOKUP(DT21,Destinations!$B$3:$D$200,2),0)</f>
        <v>0</v>
      </c>
      <c r="DY21" s="11">
        <f>IF(DU21&gt;1,VLOOKUP(DU21,Destinations!$B$3:$D$200,2),0)</f>
        <v>0</v>
      </c>
      <c r="DZ21" s="11">
        <f>IF(DV21&gt;1,VLOOKUP(DV21,Destinations!$B$3:$D$200,2),0)</f>
        <v>0</v>
      </c>
      <c r="EA21" s="8">
        <f>IF(DT21&gt;0,VLOOKUP(DT21,Destinations!$B$3:$D$200,3),0)</f>
        <v>0</v>
      </c>
      <c r="EB21" s="8">
        <f>IF(DU21&gt;0,VLOOKUP(DU21,Destinations!$B$3:$D$200,3),0)</f>
        <v>0</v>
      </c>
      <c r="EC21" s="8">
        <f>IF(DV21&gt;0,VLOOKUP(DV21,Destinations!$B$3:$D$200,3),0)</f>
        <v>0</v>
      </c>
      <c r="ED21" s="8">
        <f>IF(DW21=0,Destinations!$G$3,VLOOKUP(DW21,Destinations!$B$3:$D$147,3))</f>
        <v>8</v>
      </c>
      <c r="EF21" s="13">
        <f t="shared" si="18"/>
        <v>2256</v>
      </c>
      <c r="EG21" s="20">
        <f t="shared" si="19"/>
        <v>2264</v>
      </c>
      <c r="EH21" s="8">
        <v>8</v>
      </c>
      <c r="EI21" s="12"/>
      <c r="EJ21" s="12"/>
      <c r="EK21" s="12"/>
      <c r="EL21" s="12"/>
      <c r="EM21" s="11">
        <f>IF(EI21&gt;=1,VLOOKUP(EI21,Destinations!$B$3:$D$200,2),0)</f>
        <v>0</v>
      </c>
      <c r="EN21" s="11">
        <f>IF(EJ21&gt;1,VLOOKUP(EJ21,Destinations!$B$3:$D$200,2),0)</f>
        <v>0</v>
      </c>
      <c r="EO21" s="11">
        <f>IF(EK21&gt;1,VLOOKUP(EK21,Destinations!$B$3:$D$200,2),0)</f>
        <v>0</v>
      </c>
      <c r="EP21" s="8">
        <f>IF(EI21&gt;0,VLOOKUP(EI21,Destinations!$B$3:$D$200,3),0)</f>
        <v>0</v>
      </c>
      <c r="EQ21" s="8">
        <f>IF(EJ21&gt;0,VLOOKUP(EJ21,Destinations!$B$3:$D$200,3),0)</f>
        <v>0</v>
      </c>
      <c r="ER21" s="8">
        <f>IF(EK21&gt;0,VLOOKUP(EK21,Destinations!$B$3:$D$200,3),0)</f>
        <v>0</v>
      </c>
      <c r="ES21" s="8">
        <f>IF(EL21=0,Destinations!$G$3,VLOOKUP(EL21,Destinations!$B$3:$D$147,3))</f>
        <v>8</v>
      </c>
      <c r="EU21" s="13">
        <f t="shared" si="20"/>
        <v>2504</v>
      </c>
      <c r="EV21" s="20">
        <f t="shared" si="21"/>
        <v>2512</v>
      </c>
      <c r="EW21" s="8">
        <v>8</v>
      </c>
      <c r="EX21" s="12">
        <v>2</v>
      </c>
      <c r="EY21" s="12"/>
      <c r="EZ21" s="12"/>
      <c r="FA21" s="12"/>
      <c r="FB21" s="11" t="str">
        <f>IF(EX21&gt;=1,VLOOKUP(EX21,Destinations!$B$3:$D$200,2),0)</f>
        <v>Weekend - Home</v>
      </c>
      <c r="FC21" s="11">
        <f>IF(EY21&gt;1,VLOOKUP(EY21,Destinations!$B$3:$D$200,2),0)</f>
        <v>0</v>
      </c>
      <c r="FD21" s="11">
        <f>IF(EZ21&gt;1,VLOOKUP(EZ21,Destinations!$B$3:$D$200,2),0)</f>
        <v>0</v>
      </c>
      <c r="FE21" s="8">
        <f>IF(EX21&gt;0,VLOOKUP(EX21,Destinations!$B$3:$D$200,3),0)</f>
        <v>0</v>
      </c>
      <c r="FF21" s="8">
        <f>IF(EY21&gt;0,VLOOKUP(EY21,Destinations!$B$3:$D$200,3),0)</f>
        <v>0</v>
      </c>
      <c r="FG21" s="8">
        <f>IF(EZ21&gt;0,VLOOKUP(EZ21,Destinations!$B$3:$D$200,3),0)</f>
        <v>0</v>
      </c>
      <c r="FH21" s="8">
        <f>IF(FA21=0,Destinations!$G$3,VLOOKUP(FA21,Destinations!$B$3:$D$147,3))</f>
        <v>8</v>
      </c>
      <c r="FJ21" s="13">
        <f t="shared" si="22"/>
        <v>2752</v>
      </c>
      <c r="FK21" s="20">
        <f t="shared" si="23"/>
        <v>2760</v>
      </c>
      <c r="FL21" s="8">
        <v>8</v>
      </c>
      <c r="FM21" s="12"/>
      <c r="FN21" s="12"/>
      <c r="FO21" s="12"/>
      <c r="FP21" s="12"/>
      <c r="FQ21" s="11">
        <f>IF(FM21&gt;=1,VLOOKUP(FM21,Destinations!$B$3:$D$200,2),0)</f>
        <v>0</v>
      </c>
      <c r="FR21" s="11">
        <f>IF(FN21&gt;1,VLOOKUP(FN21,Destinations!$B$3:$D$200,2),0)</f>
        <v>0</v>
      </c>
      <c r="FS21" s="11">
        <f>IF(FO21&gt;1,VLOOKUP(FO21,Destinations!$B$3:$D$200,2),0)</f>
        <v>0</v>
      </c>
      <c r="FT21" s="8">
        <f>IF(FM21&gt;0,VLOOKUP(FM21,Destinations!$B$3:$D$200,3),0)</f>
        <v>0</v>
      </c>
      <c r="FU21" s="8">
        <f>IF(FN21&gt;0,VLOOKUP(FN21,Destinations!$B$3:$D$200,3),0)</f>
        <v>0</v>
      </c>
      <c r="FV21" s="8">
        <f>IF(FO21&gt;0,VLOOKUP(FO21,Destinations!$B$3:$D$200,3),0)</f>
        <v>0</v>
      </c>
      <c r="FW21" s="8">
        <f>IF(FP21=0,Destinations!$G$3,VLOOKUP(FP21,Destinations!$B$3:$D$147,3))</f>
        <v>8</v>
      </c>
    </row>
    <row r="22" spans="1:179" ht="12.75">
      <c r="A22" s="20">
        <f t="shared" si="0"/>
        <v>64</v>
      </c>
      <c r="B22" s="20">
        <f t="shared" si="1"/>
        <v>72</v>
      </c>
      <c r="C22" s="8">
        <v>9</v>
      </c>
      <c r="D22" s="12"/>
      <c r="E22" s="12"/>
      <c r="F22" s="12"/>
      <c r="G22" s="12"/>
      <c r="H22" s="11">
        <f>IF(D22&gt;=1,VLOOKUP(D22,Destinations!$B$3:$D$200,2),0)</f>
        <v>0</v>
      </c>
      <c r="I22" s="11">
        <f>IF(E22&gt;=1,VLOOKUP(E22,Destinations!$B$3:$D$200,2),0)</f>
        <v>0</v>
      </c>
      <c r="J22" s="11">
        <f>IF(F22&gt;=1,VLOOKUP(F22,Destinations!$B$3:$D$200,2),0)</f>
        <v>0</v>
      </c>
      <c r="K22" s="8">
        <f>IF(D22&gt;0,VLOOKUP(D22,Destinations!$B$3:$D$200,3),0)</f>
        <v>0</v>
      </c>
      <c r="L22" s="8">
        <f>IF(E22&gt;0,VLOOKUP(E22,Destinations!$B$3:$D$200,3),0)</f>
        <v>0</v>
      </c>
      <c r="M22" s="8">
        <f>IF(F22&gt;0,VLOOKUP(F22,Destinations!$B$3:$D$200,3),0)</f>
        <v>0</v>
      </c>
      <c r="N22" s="8">
        <f>IF(G22=0,Destinations!$G$3,VLOOKUP(G22,Destinations!$B$3:$D$200,3))</f>
        <v>8</v>
      </c>
      <c r="P22" s="13">
        <f t="shared" si="2"/>
        <v>312</v>
      </c>
      <c r="Q22" s="20">
        <f t="shared" si="3"/>
        <v>320</v>
      </c>
      <c r="R22" s="8">
        <v>9</v>
      </c>
      <c r="S22" s="12">
        <v>2</v>
      </c>
      <c r="T22" s="12"/>
      <c r="U22" s="12"/>
      <c r="V22" s="12"/>
      <c r="W22" s="11" t="str">
        <f>IF(S22&gt;1,VLOOKUP(S22,Destinations!$B$3:$D$200,2),0)</f>
        <v>Weekend - Home</v>
      </c>
      <c r="X22" s="11">
        <f>IF(T22&gt;1,VLOOKUP(T22,Destinations!$B$3:$D$200,2),0)</f>
        <v>0</v>
      </c>
      <c r="Y22" s="11">
        <f>IF(U22&gt;1,VLOOKUP(U22,Destinations!$B$3:$D$200,2),0)</f>
        <v>0</v>
      </c>
      <c r="Z22" s="8">
        <f>IF(S22&gt;0,VLOOKUP(S22,Destinations!$B$3:$D$200,3),0)</f>
        <v>0</v>
      </c>
      <c r="AA22" s="8">
        <f>IF(T22&gt;0,VLOOKUP(T22,Destinations!$B$3:$D$200,3),0)</f>
        <v>0</v>
      </c>
      <c r="AB22" s="8">
        <f>IF(U22&gt;0,VLOOKUP(U22,Destinations!$B$3:$D$200,3),0)</f>
        <v>0</v>
      </c>
      <c r="AC22" s="8">
        <f>IF(V22=0,Destinations!$G$3,VLOOKUP(V22,Destinations!$B$3:$D$200,3))</f>
        <v>8</v>
      </c>
      <c r="AE22" s="13">
        <f t="shared" si="4"/>
        <v>552</v>
      </c>
      <c r="AF22" s="20">
        <f t="shared" si="5"/>
        <v>560</v>
      </c>
      <c r="AG22" s="8">
        <v>9</v>
      </c>
      <c r="AH22" s="12"/>
      <c r="AI22" s="12"/>
      <c r="AJ22" s="12"/>
      <c r="AK22" s="12"/>
      <c r="AL22" s="11">
        <f>IF(AH22&gt;=1,VLOOKUP(AH22,Destinations!$B$3:$D$200,2),0)</f>
        <v>0</v>
      </c>
      <c r="AM22" s="11">
        <f>IF(AI22&gt;1,VLOOKUP(AI22,Destinations!$B$3:$D$200,2),0)</f>
        <v>0</v>
      </c>
      <c r="AN22" s="11">
        <f>IF(AJ22&gt;1,VLOOKUP(AJ22,Destinations!$B$3:$D$200,2),0)</f>
        <v>0</v>
      </c>
      <c r="AO22" s="8">
        <f>IF(AH22&gt;0,VLOOKUP(AH22,Destinations!$B$3:$D$200,3),0)</f>
        <v>0</v>
      </c>
      <c r="AP22" s="8">
        <f>IF(AI22&gt;0,VLOOKUP(AI22,Destinations!$B$3:$D$200,3),0)</f>
        <v>0</v>
      </c>
      <c r="AQ22" s="8">
        <f>IF(AJ22&gt;0,VLOOKUP(AJ22,Destinations!$B$3:$D$200,3),0)</f>
        <v>0</v>
      </c>
      <c r="AR22" s="8">
        <f>IF(AK22=0,Destinations!$G$3,0)</f>
        <v>8</v>
      </c>
      <c r="AT22" s="13">
        <f t="shared" si="6"/>
        <v>800</v>
      </c>
      <c r="AU22" s="20">
        <f t="shared" si="7"/>
        <v>808</v>
      </c>
      <c r="AV22" s="8">
        <v>9</v>
      </c>
      <c r="AW22" s="12"/>
      <c r="AX22" s="12"/>
      <c r="AY22" s="12"/>
      <c r="AZ22" s="12"/>
      <c r="BA22" s="11">
        <f>IF(AW22&gt;=1,VLOOKUP(AW22,Destinations!$B$3:$D$200,2),0)</f>
        <v>0</v>
      </c>
      <c r="BB22" s="11">
        <f>IF(AX22&gt;1,VLOOKUP(AX22,Destinations!$B$3:$D$200,2),0)</f>
        <v>0</v>
      </c>
      <c r="BC22" s="11">
        <f>IF(AY22&gt;1,VLOOKUP(AY22,Destinations!$B$3:$D$200,2),0)</f>
        <v>0</v>
      </c>
      <c r="BD22" s="8">
        <f>IF(AW22&gt;0,VLOOKUP(AW22,Destinations!$B$3:$D$200,3),0)</f>
        <v>0</v>
      </c>
      <c r="BE22" s="8">
        <f>IF(AX22&gt;0,VLOOKUP(AX22,Destinations!$B$3:$D$200,3),0)</f>
        <v>0</v>
      </c>
      <c r="BF22" s="8">
        <f>IF(AY22&gt;0,VLOOKUP(AY22,Destinations!$B$3:$D$200,3),0)</f>
        <v>0</v>
      </c>
      <c r="BG22" s="8">
        <f>IF(AZ22=0,Destinations!$G$3,0)</f>
        <v>8</v>
      </c>
      <c r="BI22" s="13">
        <f t="shared" si="8"/>
        <v>1040</v>
      </c>
      <c r="BJ22" s="20">
        <f t="shared" si="9"/>
        <v>1048</v>
      </c>
      <c r="BK22" s="8">
        <v>9</v>
      </c>
      <c r="BL22" s="12">
        <v>2</v>
      </c>
      <c r="BM22" s="12"/>
      <c r="BN22" s="12"/>
      <c r="BO22" s="12"/>
      <c r="BP22" s="11" t="str">
        <f>IF(BL22&gt;=1,VLOOKUP(BL22,Destinations!$B$3:$D$200,2),0)</f>
        <v>Weekend - Home</v>
      </c>
      <c r="BQ22" s="11">
        <f>IF(BM22&gt;1,VLOOKUP(BM22,Destinations!$B$3:$D$200,2),0)</f>
        <v>0</v>
      </c>
      <c r="BR22" s="11">
        <f>IF(BN22&gt;1,VLOOKUP(BN22,Destinations!$B$3:$D$200,2),0)</f>
        <v>0</v>
      </c>
      <c r="BS22" s="8">
        <f>IF(BL22&gt;0,VLOOKUP(BL22,Destinations!$B$3:$D$200,3),0)</f>
        <v>0</v>
      </c>
      <c r="BT22" s="8">
        <f>IF(BM22&gt;0,VLOOKUP(BM22,Destinations!$B$3:$D$200,3),0)</f>
        <v>0</v>
      </c>
      <c r="BU22" s="8">
        <f>IF(BN22&gt;0,VLOOKUP(BN22,Destinations!$B$3:$D$200,3),0)</f>
        <v>0</v>
      </c>
      <c r="BV22" s="8">
        <f>IF(BO22=0,Destinations!$G$3,VLOOKUP(BO22,Destinations!$B$3:$D$147,3))</f>
        <v>8</v>
      </c>
      <c r="BX22" s="13">
        <f t="shared" si="10"/>
        <v>1288</v>
      </c>
      <c r="BY22" s="20">
        <f t="shared" si="11"/>
        <v>1296</v>
      </c>
      <c r="BZ22" s="8">
        <v>9</v>
      </c>
      <c r="CA22" s="12">
        <v>1</v>
      </c>
      <c r="CB22" s="12"/>
      <c r="CC22" s="12"/>
      <c r="CD22" s="12"/>
      <c r="CE22" s="11" t="str">
        <f>IF(CA22&gt;=1,VLOOKUP(CA22,Destinations!$B$3:$D$200,2),0)</f>
        <v>Public Holiday</v>
      </c>
      <c r="CF22" s="11">
        <f>IF(CB22&gt;1,VLOOKUP(CB22,Destinations!$B$3:$D$200,2),0)</f>
        <v>0</v>
      </c>
      <c r="CG22" s="11">
        <f>IF(CC22&gt;1,VLOOKUP(CC22,Destinations!$B$3:$D$200,2),0)</f>
        <v>0</v>
      </c>
      <c r="CH22" s="8">
        <f>IF(CA22&gt;0,VLOOKUP(CA22,Destinations!$B$3:$D$200,3),0)</f>
        <v>0</v>
      </c>
      <c r="CI22" s="8">
        <f>IF(CB22&gt;0,VLOOKUP(CB22,Destinations!$B$3:$D$200,3),0)</f>
        <v>0</v>
      </c>
      <c r="CJ22" s="8">
        <f>IF(CC22&gt;0,VLOOKUP(CC22,Destinations!$B$3:$D$200,3),0)</f>
        <v>0</v>
      </c>
      <c r="CK22" s="8">
        <f>IF(CD22=0,Destinations!$G$3,VLOOKUP(CD22,Destinations!$B$3:$D$147,3))</f>
        <v>8</v>
      </c>
      <c r="CM22" s="13">
        <f t="shared" si="12"/>
        <v>1536</v>
      </c>
      <c r="CN22" s="20">
        <f t="shared" si="13"/>
        <v>1544</v>
      </c>
      <c r="CO22" s="8">
        <v>9</v>
      </c>
      <c r="CP22" s="12"/>
      <c r="CQ22" s="12"/>
      <c r="CR22" s="12"/>
      <c r="CS22" s="12"/>
      <c r="CT22" s="11">
        <f>IF(CP22&gt;=1,VLOOKUP(CP22,Destinations!$B$3:$D$200,2),0)</f>
        <v>0</v>
      </c>
      <c r="CU22" s="11">
        <f>IF(CQ22&gt;1,VLOOKUP(CQ22,Destinations!$B$3:$D$200,2),0)</f>
        <v>0</v>
      </c>
      <c r="CV22" s="11">
        <f>IF(CR22&gt;1,VLOOKUP(CR22,Destinations!$B$3:$D$200,2),0)</f>
        <v>0</v>
      </c>
      <c r="CW22" s="8">
        <f>IF(CP22&gt;0,VLOOKUP(CP22,Destinations!$B$3:$D$200,3),0)</f>
        <v>0</v>
      </c>
      <c r="CX22" s="8">
        <f>IF(CQ22&gt;0,VLOOKUP(CQ22,Destinations!$B$3:$D$200,3),0)</f>
        <v>0</v>
      </c>
      <c r="CY22" s="8">
        <f>IF(CR22&gt;0,VLOOKUP(CR22,Destinations!$B$3:$D$200,3),0)</f>
        <v>0</v>
      </c>
      <c r="CZ22" s="8">
        <f>IF(CS22=0,Destinations!$G$3,VLOOKUP(CS22,Destinations!$B$3:$D$147,3))</f>
        <v>8</v>
      </c>
      <c r="DB22" s="13">
        <f t="shared" si="14"/>
        <v>1776</v>
      </c>
      <c r="DC22" s="20">
        <f t="shared" si="15"/>
        <v>1784</v>
      </c>
      <c r="DD22" s="8">
        <v>9</v>
      </c>
      <c r="DE22" s="12">
        <v>2</v>
      </c>
      <c r="DF22" s="12"/>
      <c r="DG22" s="12"/>
      <c r="DH22" s="12"/>
      <c r="DI22" s="11" t="str">
        <f>IF(DE22&gt;=1,VLOOKUP(DE22,Destinations!$B$3:$D$200,2),0)</f>
        <v>Weekend - Home</v>
      </c>
      <c r="DJ22" s="11">
        <f>IF(DF22&gt;1,VLOOKUP(DF22,Destinations!$B$3:$D$200,2),0)</f>
        <v>0</v>
      </c>
      <c r="DK22" s="11">
        <f>IF(DG22&gt;1,VLOOKUP(DG22,Destinations!$B$3:$D$200,2),0)</f>
        <v>0</v>
      </c>
      <c r="DL22" s="8">
        <f>IF(DE22&gt;0,VLOOKUP(DE22,Destinations!$B$3:$D$200,3),0)</f>
        <v>0</v>
      </c>
      <c r="DM22" s="8">
        <f>IF(DF22&gt;0,VLOOKUP(DF22,Destinations!$B$3:$D$200,3),0)</f>
        <v>0</v>
      </c>
      <c r="DN22" s="8">
        <f>IF(DG22&gt;0,VLOOKUP(DG22,Destinations!$B$3:$D$200,3),0)</f>
        <v>0</v>
      </c>
      <c r="DO22" s="8">
        <f>IF(DH22=0,Destinations!$G$3,VLOOKUP(DH22,Destinations!$B$3:$D$147,3))</f>
        <v>8</v>
      </c>
      <c r="DQ22" s="13">
        <f t="shared" si="16"/>
        <v>2024</v>
      </c>
      <c r="DR22" s="20">
        <f t="shared" si="17"/>
        <v>2032</v>
      </c>
      <c r="DS22" s="8">
        <v>9</v>
      </c>
      <c r="DT22" s="12"/>
      <c r="DU22" s="12"/>
      <c r="DV22" s="12"/>
      <c r="DW22" s="12"/>
      <c r="DX22" s="11">
        <f>IF(DT22&gt;=1,VLOOKUP(DT22,Destinations!$B$3:$D$200,2),0)</f>
        <v>0</v>
      </c>
      <c r="DY22" s="11">
        <f>IF(DU22&gt;1,VLOOKUP(DU22,Destinations!$B$3:$D$200,2),0)</f>
        <v>0</v>
      </c>
      <c r="DZ22" s="11">
        <f>IF(DV22&gt;1,VLOOKUP(DV22,Destinations!$B$3:$D$200,2),0)</f>
        <v>0</v>
      </c>
      <c r="EA22" s="8">
        <f>IF(DT22&gt;0,VLOOKUP(DT22,Destinations!$B$3:$D$200,3),0)</f>
        <v>0</v>
      </c>
      <c r="EB22" s="8">
        <f>IF(DU22&gt;0,VLOOKUP(DU22,Destinations!$B$3:$D$200,3),0)</f>
        <v>0</v>
      </c>
      <c r="EC22" s="8">
        <f>IF(DV22&gt;0,VLOOKUP(DV22,Destinations!$B$3:$D$200,3),0)</f>
        <v>0</v>
      </c>
      <c r="ED22" s="8">
        <f>IF(DW22=0,Destinations!$G$3,VLOOKUP(DW22,Destinations!$B$3:$D$147,3))</f>
        <v>8</v>
      </c>
      <c r="EF22" s="13">
        <f t="shared" si="18"/>
        <v>2264</v>
      </c>
      <c r="EG22" s="20">
        <f t="shared" si="19"/>
        <v>2272</v>
      </c>
      <c r="EH22" s="8">
        <v>9</v>
      </c>
      <c r="EI22" s="12"/>
      <c r="EJ22" s="12"/>
      <c r="EK22" s="12"/>
      <c r="EL22" s="12"/>
      <c r="EM22" s="11">
        <f>IF(EI22&gt;=1,VLOOKUP(EI22,Destinations!$B$3:$D$200,2),0)</f>
        <v>0</v>
      </c>
      <c r="EN22" s="11">
        <f>IF(EJ22&gt;1,VLOOKUP(EJ22,Destinations!$B$3:$D$200,2),0)</f>
        <v>0</v>
      </c>
      <c r="EO22" s="11">
        <f>IF(EK22&gt;1,VLOOKUP(EK22,Destinations!$B$3:$D$200,2),0)</f>
        <v>0</v>
      </c>
      <c r="EP22" s="8">
        <f>IF(EI22&gt;0,VLOOKUP(EI22,Destinations!$B$3:$D$200,3),0)</f>
        <v>0</v>
      </c>
      <c r="EQ22" s="8">
        <f>IF(EJ22&gt;0,VLOOKUP(EJ22,Destinations!$B$3:$D$200,3),0)</f>
        <v>0</v>
      </c>
      <c r="ER22" s="8">
        <f>IF(EK22&gt;0,VLOOKUP(EK22,Destinations!$B$3:$D$200,3),0)</f>
        <v>0</v>
      </c>
      <c r="ES22" s="8">
        <f>IF(EL22=0,Destinations!$G$3,VLOOKUP(EL22,Destinations!$B$3:$D$147,3))</f>
        <v>8</v>
      </c>
      <c r="EU22" s="13">
        <f t="shared" si="20"/>
        <v>2512</v>
      </c>
      <c r="EV22" s="20">
        <f t="shared" si="21"/>
        <v>2520</v>
      </c>
      <c r="EW22" s="8">
        <v>9</v>
      </c>
      <c r="EX22" s="12"/>
      <c r="EY22" s="12"/>
      <c r="EZ22" s="12"/>
      <c r="FA22" s="12"/>
      <c r="FB22" s="11">
        <f>IF(EX22&gt;=1,VLOOKUP(EX22,Destinations!$B$3:$D$200,2),0)</f>
        <v>0</v>
      </c>
      <c r="FC22" s="11">
        <f>IF(EY22&gt;1,VLOOKUP(EY22,Destinations!$B$3:$D$200,2),0)</f>
        <v>0</v>
      </c>
      <c r="FD22" s="11">
        <f>IF(EZ22&gt;1,VLOOKUP(EZ22,Destinations!$B$3:$D$200,2),0)</f>
        <v>0</v>
      </c>
      <c r="FE22" s="8">
        <f>IF(EX22&gt;0,VLOOKUP(EX22,Destinations!$B$3:$D$200,3),0)</f>
        <v>0</v>
      </c>
      <c r="FF22" s="8">
        <f>IF(EY22&gt;0,VLOOKUP(EY22,Destinations!$B$3:$D$200,3),0)</f>
        <v>0</v>
      </c>
      <c r="FG22" s="8">
        <f>IF(EZ22&gt;0,VLOOKUP(EZ22,Destinations!$B$3:$D$200,3),0)</f>
        <v>0</v>
      </c>
      <c r="FH22" s="8">
        <f>IF(FA22=0,Destinations!$G$3,VLOOKUP(FA22,Destinations!$B$3:$D$147,3))</f>
        <v>8</v>
      </c>
      <c r="FJ22" s="13">
        <f t="shared" si="22"/>
        <v>2760</v>
      </c>
      <c r="FK22" s="20">
        <f t="shared" si="23"/>
        <v>2768</v>
      </c>
      <c r="FL22" s="8">
        <v>9</v>
      </c>
      <c r="FM22" s="12"/>
      <c r="FN22" s="12"/>
      <c r="FO22" s="12"/>
      <c r="FP22" s="12"/>
      <c r="FQ22" s="11">
        <f>IF(FM22&gt;=1,VLOOKUP(FM22,Destinations!$B$3:$D$200,2),0)</f>
        <v>0</v>
      </c>
      <c r="FR22" s="11">
        <f>IF(FN22&gt;1,VLOOKUP(FN22,Destinations!$B$3:$D$200,2),0)</f>
        <v>0</v>
      </c>
      <c r="FS22" s="11">
        <f>IF(FO22&gt;1,VLOOKUP(FO22,Destinations!$B$3:$D$200,2),0)</f>
        <v>0</v>
      </c>
      <c r="FT22" s="8">
        <f>IF(FM22&gt;0,VLOOKUP(FM22,Destinations!$B$3:$D$200,3),0)</f>
        <v>0</v>
      </c>
      <c r="FU22" s="8">
        <f>IF(FN22&gt;0,VLOOKUP(FN22,Destinations!$B$3:$D$200,3),0)</f>
        <v>0</v>
      </c>
      <c r="FV22" s="8">
        <f>IF(FO22&gt;0,VLOOKUP(FO22,Destinations!$B$3:$D$200,3),0)</f>
        <v>0</v>
      </c>
      <c r="FW22" s="8">
        <f>IF(FP22=0,Destinations!$G$3,VLOOKUP(FP22,Destinations!$B$3:$D$147,3))</f>
        <v>8</v>
      </c>
    </row>
    <row r="23" spans="1:179" ht="12.75">
      <c r="A23" s="20">
        <f t="shared" si="0"/>
        <v>72</v>
      </c>
      <c r="B23" s="20">
        <f t="shared" si="1"/>
        <v>80</v>
      </c>
      <c r="C23" s="8">
        <v>10</v>
      </c>
      <c r="D23" s="12"/>
      <c r="E23" s="12"/>
      <c r="F23" s="12"/>
      <c r="G23" s="12"/>
      <c r="H23" s="11">
        <f>IF(D23&gt;=1,VLOOKUP(D23,Destinations!$B$3:$D$200,2),0)</f>
        <v>0</v>
      </c>
      <c r="I23" s="11">
        <f>IF(E23&gt;=1,VLOOKUP(E23,Destinations!$B$3:$D$200,2),0)</f>
        <v>0</v>
      </c>
      <c r="J23" s="11">
        <f>IF(F23&gt;=1,VLOOKUP(F23,Destinations!$B$3:$D$200,2),0)</f>
        <v>0</v>
      </c>
      <c r="K23" s="8">
        <f>IF(D23&gt;0,VLOOKUP(D23,Destinations!$B$3:$D$200,3),0)</f>
        <v>0</v>
      </c>
      <c r="L23" s="8">
        <f>IF(E23&gt;0,VLOOKUP(E23,Destinations!$B$3:$D$200,3),0)</f>
        <v>0</v>
      </c>
      <c r="M23" s="8">
        <f>IF(F23&gt;0,VLOOKUP(F23,Destinations!$B$3:$D$200,3),0)</f>
        <v>0</v>
      </c>
      <c r="N23" s="8">
        <f>IF(G23=0,Destinations!$G$3,VLOOKUP(G23,Destinations!$B$3:$D$200,3))</f>
        <v>8</v>
      </c>
      <c r="P23" s="13">
        <f t="shared" si="2"/>
        <v>320</v>
      </c>
      <c r="Q23" s="20">
        <f t="shared" si="3"/>
        <v>328</v>
      </c>
      <c r="R23" s="8">
        <v>10</v>
      </c>
      <c r="S23" s="12">
        <v>2</v>
      </c>
      <c r="T23" s="12"/>
      <c r="U23" s="12"/>
      <c r="V23" s="12"/>
      <c r="W23" s="11" t="str">
        <f>IF(S23&gt;1,VLOOKUP(S23,Destinations!$B$3:$D$200,2),0)</f>
        <v>Weekend - Home</v>
      </c>
      <c r="X23" s="11">
        <f>IF(T23&gt;1,VLOOKUP(T23,Destinations!$B$3:$D$200,2),0)</f>
        <v>0</v>
      </c>
      <c r="Y23" s="11">
        <f>IF(U23&gt;1,VLOOKUP(U23,Destinations!$B$3:$D$200,2),0)</f>
        <v>0</v>
      </c>
      <c r="Z23" s="8">
        <f>IF(S23&gt;0,VLOOKUP(S23,Destinations!$B$3:$D$200,3),0)</f>
        <v>0</v>
      </c>
      <c r="AA23" s="8">
        <f>IF(T23&gt;0,VLOOKUP(T23,Destinations!$B$3:$D$200,3),0)</f>
        <v>0</v>
      </c>
      <c r="AB23" s="8">
        <f>IF(U23&gt;0,VLOOKUP(U23,Destinations!$B$3:$D$200,3),0)</f>
        <v>0</v>
      </c>
      <c r="AC23" s="8">
        <f>IF(V23=0,Destinations!$G$3,VLOOKUP(V23,Destinations!$B$3:$D$200,3))</f>
        <v>8</v>
      </c>
      <c r="AE23" s="13">
        <f t="shared" si="4"/>
        <v>560</v>
      </c>
      <c r="AF23" s="20">
        <f t="shared" si="5"/>
        <v>568</v>
      </c>
      <c r="AG23" s="8">
        <v>10</v>
      </c>
      <c r="AH23" s="12"/>
      <c r="AI23" s="12"/>
      <c r="AJ23" s="12"/>
      <c r="AK23" s="12"/>
      <c r="AL23" s="11">
        <f>IF(AH23&gt;=1,VLOOKUP(AH23,Destinations!$B$3:$D$200,2),0)</f>
        <v>0</v>
      </c>
      <c r="AM23" s="11">
        <f>IF(AI23&gt;1,VLOOKUP(AI23,Destinations!$B$3:$D$200,2),0)</f>
        <v>0</v>
      </c>
      <c r="AN23" s="11">
        <f>IF(AJ23&gt;1,VLOOKUP(AJ23,Destinations!$B$3:$D$200,2),0)</f>
        <v>0</v>
      </c>
      <c r="AO23" s="8">
        <f>IF(AH23&gt;0,VLOOKUP(AH23,Destinations!$B$3:$D$200,3),0)</f>
        <v>0</v>
      </c>
      <c r="AP23" s="8">
        <f>IF(AI23&gt;0,VLOOKUP(AI23,Destinations!$B$3:$D$200,3),0)</f>
        <v>0</v>
      </c>
      <c r="AQ23" s="8">
        <f>IF(AJ23&gt;0,VLOOKUP(AJ23,Destinations!$B$3:$D$200,3),0)</f>
        <v>0</v>
      </c>
      <c r="AR23" s="8">
        <f>IF(AK23=0,Destinations!$G$3,0)</f>
        <v>8</v>
      </c>
      <c r="AT23" s="13">
        <f t="shared" si="6"/>
        <v>808</v>
      </c>
      <c r="AU23" s="20">
        <f t="shared" si="7"/>
        <v>816</v>
      </c>
      <c r="AV23" s="8">
        <v>10</v>
      </c>
      <c r="AW23" s="12"/>
      <c r="AX23" s="12"/>
      <c r="AY23" s="12"/>
      <c r="AZ23" s="12"/>
      <c r="BA23" s="11">
        <f>IF(AW23&gt;=1,VLOOKUP(AW23,Destinations!$B$3:$D$200,2),0)</f>
        <v>0</v>
      </c>
      <c r="BB23" s="11">
        <f>IF(AX23&gt;1,VLOOKUP(AX23,Destinations!$B$3:$D$200,2),0)</f>
        <v>0</v>
      </c>
      <c r="BC23" s="11">
        <f>IF(AY23&gt;1,VLOOKUP(AY23,Destinations!$B$3:$D$200,2),0)</f>
        <v>0</v>
      </c>
      <c r="BD23" s="8">
        <f>IF(AW23&gt;0,VLOOKUP(AW23,Destinations!$B$3:$D$200,3),0)</f>
        <v>0</v>
      </c>
      <c r="BE23" s="8">
        <f>IF(AX23&gt;0,VLOOKUP(AX23,Destinations!$B$3:$D$200,3),0)</f>
        <v>0</v>
      </c>
      <c r="BF23" s="8">
        <f>IF(AY23&gt;0,VLOOKUP(AY23,Destinations!$B$3:$D$200,3),0)</f>
        <v>0</v>
      </c>
      <c r="BG23" s="8">
        <f>IF(AZ23=0,Destinations!$G$3,0)</f>
        <v>8</v>
      </c>
      <c r="BI23" s="13">
        <f t="shared" si="8"/>
        <v>1048</v>
      </c>
      <c r="BJ23" s="20">
        <f t="shared" si="9"/>
        <v>1056</v>
      </c>
      <c r="BK23" s="8">
        <v>10</v>
      </c>
      <c r="BL23" s="12">
        <v>2</v>
      </c>
      <c r="BM23" s="12"/>
      <c r="BN23" s="12"/>
      <c r="BO23" s="12"/>
      <c r="BP23" s="11" t="str">
        <f>IF(BL23&gt;=1,VLOOKUP(BL23,Destinations!$B$3:$D$200,2),0)</f>
        <v>Weekend - Home</v>
      </c>
      <c r="BQ23" s="11">
        <f>IF(BM23&gt;1,VLOOKUP(BM23,Destinations!$B$3:$D$200,2),0)</f>
        <v>0</v>
      </c>
      <c r="BR23" s="11">
        <f>IF(BN23&gt;1,VLOOKUP(BN23,Destinations!$B$3:$D$200,2),0)</f>
        <v>0</v>
      </c>
      <c r="BS23" s="8">
        <f>IF(BL23&gt;0,VLOOKUP(BL23,Destinations!$B$3:$D$200,3),0)</f>
        <v>0</v>
      </c>
      <c r="BT23" s="8">
        <f>IF(BM23&gt;0,VLOOKUP(BM23,Destinations!$B$3:$D$200,3),0)</f>
        <v>0</v>
      </c>
      <c r="BU23" s="8">
        <f>IF(BN23&gt;0,VLOOKUP(BN23,Destinations!$B$3:$D$200,3),0)</f>
        <v>0</v>
      </c>
      <c r="BV23" s="8">
        <f>IF(BO23=0,Destinations!$G$3,VLOOKUP(BO23,Destinations!$B$3:$D$147,3))</f>
        <v>8</v>
      </c>
      <c r="BX23" s="13">
        <f t="shared" si="10"/>
        <v>1296</v>
      </c>
      <c r="BY23" s="20">
        <f t="shared" si="11"/>
        <v>1304</v>
      </c>
      <c r="BZ23" s="8">
        <v>10</v>
      </c>
      <c r="CA23" s="12"/>
      <c r="CB23" s="12"/>
      <c r="CC23" s="12"/>
      <c r="CD23" s="12"/>
      <c r="CE23" s="11">
        <f>IF(CA23&gt;=1,VLOOKUP(CA23,Destinations!$B$3:$D$200,2),0)</f>
        <v>0</v>
      </c>
      <c r="CF23" s="11">
        <f>IF(CB23&gt;1,VLOOKUP(CB23,Destinations!$B$3:$D$200,2),0)</f>
        <v>0</v>
      </c>
      <c r="CG23" s="11">
        <f>IF(CC23&gt;1,VLOOKUP(CC23,Destinations!$B$3:$D$200,2),0)</f>
        <v>0</v>
      </c>
      <c r="CH23" s="8">
        <f>IF(CA23&gt;0,VLOOKUP(CA23,Destinations!$B$3:$D$200,3),0)</f>
        <v>0</v>
      </c>
      <c r="CI23" s="8">
        <f>IF(CB23&gt;0,VLOOKUP(CB23,Destinations!$B$3:$D$200,3),0)</f>
        <v>0</v>
      </c>
      <c r="CJ23" s="8">
        <f>IF(CC23&gt;0,VLOOKUP(CC23,Destinations!$B$3:$D$200,3),0)</f>
        <v>0</v>
      </c>
      <c r="CK23" s="8">
        <f>IF(CD23=0,Destinations!$G$3,VLOOKUP(CD23,Destinations!$B$3:$D$147,3))</f>
        <v>8</v>
      </c>
      <c r="CM23" s="13">
        <f t="shared" si="12"/>
        <v>1544</v>
      </c>
      <c r="CN23" s="20">
        <f t="shared" si="13"/>
        <v>1552</v>
      </c>
      <c r="CO23" s="14">
        <v>10</v>
      </c>
      <c r="CP23" s="15">
        <v>2</v>
      </c>
      <c r="CQ23" s="15"/>
      <c r="CR23" s="15"/>
      <c r="CS23" s="15"/>
      <c r="CT23" s="11" t="str">
        <f>IF(CP23&gt;=1,VLOOKUP(CP23,Destinations!$B$3:$D$200,2),0)</f>
        <v>Weekend - Home</v>
      </c>
      <c r="CU23" s="11">
        <f>IF(CQ23&gt;1,VLOOKUP(CQ23,Destinations!$B$3:$D$200,2),0)</f>
        <v>0</v>
      </c>
      <c r="CV23" s="11">
        <f>IF(CR23&gt;1,VLOOKUP(CR23,Destinations!$B$3:$D$200,2),0)</f>
        <v>0</v>
      </c>
      <c r="CW23" s="8">
        <f>IF(CP23&gt;0,VLOOKUP(CP23,Destinations!$B$3:$D$200,3),0)</f>
        <v>0</v>
      </c>
      <c r="CX23" s="8">
        <f>IF(CQ23&gt;0,VLOOKUP(CQ23,Destinations!$B$3:$D$200,3),0)</f>
        <v>0</v>
      </c>
      <c r="CY23" s="8">
        <f>IF(CR23&gt;0,VLOOKUP(CR23,Destinations!$B$3:$D$200,3),0)</f>
        <v>0</v>
      </c>
      <c r="CZ23" s="14">
        <f>IF(CS23=0,Destinations!$G$3,VLOOKUP(CS23,Destinations!$B$3:$D$147,3))</f>
        <v>8</v>
      </c>
      <c r="DB23" s="13">
        <f t="shared" si="14"/>
        <v>1784</v>
      </c>
      <c r="DC23" s="20">
        <f t="shared" si="15"/>
        <v>1792</v>
      </c>
      <c r="DD23" s="8">
        <v>10</v>
      </c>
      <c r="DE23" s="12"/>
      <c r="DF23" s="12"/>
      <c r="DG23" s="12"/>
      <c r="DH23" s="12"/>
      <c r="DI23" s="11">
        <f>IF(DE23&gt;=1,VLOOKUP(DE23,Destinations!$B$3:$D$200,2),0)</f>
        <v>0</v>
      </c>
      <c r="DJ23" s="11">
        <f>IF(DF23&gt;1,VLOOKUP(DF23,Destinations!$B$3:$D$200,2),0)</f>
        <v>0</v>
      </c>
      <c r="DK23" s="11">
        <f>IF(DG23&gt;1,VLOOKUP(DG23,Destinations!$B$3:$D$200,2),0)</f>
        <v>0</v>
      </c>
      <c r="DL23" s="8">
        <f>IF(DE23&gt;0,VLOOKUP(DE23,Destinations!$B$3:$D$200,3),0)</f>
        <v>0</v>
      </c>
      <c r="DM23" s="8">
        <f>IF(DF23&gt;0,VLOOKUP(DF23,Destinations!$B$3:$D$200,3),0)</f>
        <v>0</v>
      </c>
      <c r="DN23" s="8">
        <f>IF(DG23&gt;0,VLOOKUP(DG23,Destinations!$B$3:$D$200,3),0)</f>
        <v>0</v>
      </c>
      <c r="DO23" s="8">
        <f>IF(DH23=0,Destinations!$G$3,VLOOKUP(DH23,Destinations!$B$3:$D$147,3))</f>
        <v>8</v>
      </c>
      <c r="DQ23" s="13">
        <f t="shared" si="16"/>
        <v>2032</v>
      </c>
      <c r="DR23" s="20">
        <f t="shared" si="17"/>
        <v>2040</v>
      </c>
      <c r="DS23" s="8">
        <v>10</v>
      </c>
      <c r="DT23" s="12"/>
      <c r="DU23" s="12"/>
      <c r="DV23" s="12"/>
      <c r="DW23" s="12"/>
      <c r="DX23" s="11">
        <f>IF(DT23&gt;=1,VLOOKUP(DT23,Destinations!$B$3:$D$200,2),0)</f>
        <v>0</v>
      </c>
      <c r="DY23" s="11">
        <f>IF(DU23&gt;1,VLOOKUP(DU23,Destinations!$B$3:$D$200,2),0)</f>
        <v>0</v>
      </c>
      <c r="DZ23" s="11">
        <f>IF(DV23&gt;1,VLOOKUP(DV23,Destinations!$B$3:$D$200,2),0)</f>
        <v>0</v>
      </c>
      <c r="EA23" s="8">
        <f>IF(DT23&gt;0,VLOOKUP(DT23,Destinations!$B$3:$D$200,3),0)</f>
        <v>0</v>
      </c>
      <c r="EB23" s="8">
        <f>IF(DU23&gt;0,VLOOKUP(DU23,Destinations!$B$3:$D$200,3),0)</f>
        <v>0</v>
      </c>
      <c r="EC23" s="8">
        <f>IF(DV23&gt;0,VLOOKUP(DV23,Destinations!$B$3:$D$200,3),0)</f>
        <v>0</v>
      </c>
      <c r="ED23" s="8">
        <f>IF(DW23=0,Destinations!$G$3,VLOOKUP(DW23,Destinations!$B$3:$D$147,3))</f>
        <v>8</v>
      </c>
      <c r="EF23" s="13">
        <f t="shared" si="18"/>
        <v>2272</v>
      </c>
      <c r="EG23" s="20">
        <f t="shared" si="19"/>
        <v>2280</v>
      </c>
      <c r="EH23" s="8">
        <v>10</v>
      </c>
      <c r="EI23" s="12">
        <v>2</v>
      </c>
      <c r="EJ23" s="12"/>
      <c r="EK23" s="12"/>
      <c r="EL23" s="12"/>
      <c r="EM23" s="11" t="str">
        <f>IF(EI23&gt;=1,VLOOKUP(EI23,Destinations!$B$3:$D$200,2),0)</f>
        <v>Weekend - Home</v>
      </c>
      <c r="EN23" s="11">
        <f>IF(EJ23&gt;1,VLOOKUP(EJ23,Destinations!$B$3:$D$200,2),0)</f>
        <v>0</v>
      </c>
      <c r="EO23" s="11">
        <f>IF(EK23&gt;1,VLOOKUP(EK23,Destinations!$B$3:$D$200,2),0)</f>
        <v>0</v>
      </c>
      <c r="EP23" s="8">
        <f>IF(EI23&gt;0,VLOOKUP(EI23,Destinations!$B$3:$D$200,3),0)</f>
        <v>0</v>
      </c>
      <c r="EQ23" s="8">
        <f>IF(EJ23&gt;0,VLOOKUP(EJ23,Destinations!$B$3:$D$200,3),0)</f>
        <v>0</v>
      </c>
      <c r="ER23" s="8">
        <f>IF(EK23&gt;0,VLOOKUP(EK23,Destinations!$B$3:$D$200,3),0)</f>
        <v>0</v>
      </c>
      <c r="ES23" s="8">
        <f>IF(EL23=0,Destinations!$G$3,VLOOKUP(EL23,Destinations!$B$3:$D$147,3))</f>
        <v>8</v>
      </c>
      <c r="EU23" s="13">
        <f t="shared" si="20"/>
        <v>2520</v>
      </c>
      <c r="EV23" s="20">
        <f t="shared" si="21"/>
        <v>2528</v>
      </c>
      <c r="EW23" s="8">
        <v>10</v>
      </c>
      <c r="EX23" s="12"/>
      <c r="EY23" s="12"/>
      <c r="EZ23" s="12"/>
      <c r="FA23" s="12"/>
      <c r="FB23" s="11">
        <f>IF(EX23&gt;=1,VLOOKUP(EX23,Destinations!$B$3:$D$200,2),0)</f>
        <v>0</v>
      </c>
      <c r="FC23" s="11">
        <f>IF(EY23&gt;1,VLOOKUP(EY23,Destinations!$B$3:$D$200,2),0)</f>
        <v>0</v>
      </c>
      <c r="FD23" s="11">
        <f>IF(EZ23&gt;1,VLOOKUP(EZ23,Destinations!$B$3:$D$200,2),0)</f>
        <v>0</v>
      </c>
      <c r="FE23" s="8">
        <f>IF(EX23&gt;0,VLOOKUP(EX23,Destinations!$B$3:$D$200,3),0)</f>
        <v>0</v>
      </c>
      <c r="FF23" s="8">
        <f>IF(EY23&gt;0,VLOOKUP(EY23,Destinations!$B$3:$D$200,3),0)</f>
        <v>0</v>
      </c>
      <c r="FG23" s="8">
        <f>IF(EZ23&gt;0,VLOOKUP(EZ23,Destinations!$B$3:$D$200,3),0)</f>
        <v>0</v>
      </c>
      <c r="FH23" s="8">
        <f>IF(FA23=0,Destinations!$G$3,VLOOKUP(FA23,Destinations!$B$3:$D$147,3))</f>
        <v>8</v>
      </c>
      <c r="FJ23" s="13">
        <f t="shared" si="22"/>
        <v>2768</v>
      </c>
      <c r="FK23" s="20">
        <f t="shared" si="23"/>
        <v>2776</v>
      </c>
      <c r="FL23" s="8">
        <v>10</v>
      </c>
      <c r="FM23" s="12"/>
      <c r="FN23" s="12"/>
      <c r="FO23" s="12"/>
      <c r="FP23" s="12"/>
      <c r="FQ23" s="11">
        <f>IF(FM23&gt;=1,VLOOKUP(FM23,Destinations!$B$3:$D$200,2),0)</f>
        <v>0</v>
      </c>
      <c r="FR23" s="11">
        <f>IF(FN23&gt;1,VLOOKUP(FN23,Destinations!$B$3:$D$200,2),0)</f>
        <v>0</v>
      </c>
      <c r="FS23" s="11">
        <f>IF(FO23&gt;1,VLOOKUP(FO23,Destinations!$B$3:$D$200,2),0)</f>
        <v>0</v>
      </c>
      <c r="FT23" s="8">
        <f>IF(FM23&gt;0,VLOOKUP(FM23,Destinations!$B$3:$D$200,3),0)</f>
        <v>0</v>
      </c>
      <c r="FU23" s="8">
        <f>IF(FN23&gt;0,VLOOKUP(FN23,Destinations!$B$3:$D$200,3),0)</f>
        <v>0</v>
      </c>
      <c r="FV23" s="8">
        <f>IF(FO23&gt;0,VLOOKUP(FO23,Destinations!$B$3:$D$200,3),0)</f>
        <v>0</v>
      </c>
      <c r="FW23" s="8">
        <f>IF(FP23=0,Destinations!$G$3,VLOOKUP(FP23,Destinations!$B$3:$D$147,3))</f>
        <v>8</v>
      </c>
    </row>
    <row r="24" spans="1:179" ht="12.75">
      <c r="A24" s="20">
        <f t="shared" si="0"/>
        <v>80</v>
      </c>
      <c r="B24" s="20">
        <f t="shared" si="1"/>
        <v>88</v>
      </c>
      <c r="C24" s="8">
        <v>11</v>
      </c>
      <c r="D24" s="12"/>
      <c r="E24" s="12"/>
      <c r="F24" s="12"/>
      <c r="G24" s="12"/>
      <c r="H24" s="11">
        <f>IF(D24&gt;=1,VLOOKUP(D24,Destinations!$B$3:$D$200,2),0)</f>
        <v>0</v>
      </c>
      <c r="I24" s="11">
        <f>IF(E24&gt;=1,VLOOKUP(E24,Destinations!$B$3:$D$200,2),0)</f>
        <v>0</v>
      </c>
      <c r="J24" s="11">
        <f>IF(F24&gt;=1,VLOOKUP(F24,Destinations!$B$3:$D$200,2),0)</f>
        <v>0</v>
      </c>
      <c r="K24" s="8">
        <f>IF(D24&gt;0,VLOOKUP(D24,Destinations!$B$3:$D$200,3),0)</f>
        <v>0</v>
      </c>
      <c r="L24" s="8">
        <f>IF(E24&gt;0,VLOOKUP(E24,Destinations!$B$3:$D$200,3),0)</f>
        <v>0</v>
      </c>
      <c r="M24" s="8">
        <f>IF(F24&gt;0,VLOOKUP(F24,Destinations!$B$3:$D$200,3),0)</f>
        <v>0</v>
      </c>
      <c r="N24" s="8">
        <f>IF(G24=0,Destinations!$G$3,VLOOKUP(G24,Destinations!$B$3:$D$200,3))</f>
        <v>8</v>
      </c>
      <c r="P24" s="13">
        <f t="shared" si="2"/>
        <v>328</v>
      </c>
      <c r="Q24" s="20">
        <f t="shared" si="3"/>
        <v>336</v>
      </c>
      <c r="R24" s="8">
        <v>11</v>
      </c>
      <c r="S24" s="12"/>
      <c r="T24" s="12"/>
      <c r="U24" s="12"/>
      <c r="V24" s="12"/>
      <c r="W24" s="11">
        <f>IF(S24&gt;1,VLOOKUP(S24,Destinations!$B$3:$D$200,2),0)</f>
        <v>0</v>
      </c>
      <c r="X24" s="11">
        <f>IF(T24&gt;1,VLOOKUP(T24,Destinations!$B$3:$D$200,2),0)</f>
        <v>0</v>
      </c>
      <c r="Y24" s="11">
        <f>IF(U24&gt;1,VLOOKUP(U24,Destinations!$B$3:$D$200,2),0)</f>
        <v>0</v>
      </c>
      <c r="Z24" s="8">
        <f>IF(S24&gt;0,VLOOKUP(S24,Destinations!$B$3:$D$200,3),0)</f>
        <v>0</v>
      </c>
      <c r="AA24" s="8">
        <f>IF(T24&gt;0,VLOOKUP(T24,Destinations!$B$3:$D$200,3),0)</f>
        <v>0</v>
      </c>
      <c r="AB24" s="8">
        <f>IF(U24&gt;0,VLOOKUP(U24,Destinations!$B$3:$D$200,3),0)</f>
        <v>0</v>
      </c>
      <c r="AC24" s="8">
        <f>IF(V24=0,Destinations!$G$3,VLOOKUP(V24,Destinations!$B$3:$D$200,3))</f>
        <v>8</v>
      </c>
      <c r="AE24" s="13">
        <f t="shared" si="4"/>
        <v>568</v>
      </c>
      <c r="AF24" s="20">
        <f t="shared" si="5"/>
        <v>576</v>
      </c>
      <c r="AG24" s="8">
        <v>11</v>
      </c>
      <c r="AH24" s="12"/>
      <c r="AI24" s="12"/>
      <c r="AJ24" s="12"/>
      <c r="AK24" s="12"/>
      <c r="AL24" s="11">
        <f>IF(AH24&gt;=1,VLOOKUP(AH24,Destinations!$B$3:$D$200,2),0)</f>
        <v>0</v>
      </c>
      <c r="AM24" s="11">
        <f>IF(AI24&gt;1,VLOOKUP(AI24,Destinations!$B$3:$D$200,2),0)</f>
        <v>0</v>
      </c>
      <c r="AN24" s="11">
        <f>IF(AJ24&gt;1,VLOOKUP(AJ24,Destinations!$B$3:$D$200,2),0)</f>
        <v>0</v>
      </c>
      <c r="AO24" s="8">
        <f>IF(AH24&gt;0,VLOOKUP(AH24,Destinations!$B$3:$D$200,3),0)</f>
        <v>0</v>
      </c>
      <c r="AP24" s="8">
        <f>IF(AI24&gt;0,VLOOKUP(AI24,Destinations!$B$3:$D$200,3),0)</f>
        <v>0</v>
      </c>
      <c r="AQ24" s="8">
        <f>IF(AJ24&gt;0,VLOOKUP(AJ24,Destinations!$B$3:$D$200,3),0)</f>
        <v>0</v>
      </c>
      <c r="AR24" s="8">
        <f>IF(AK24=0,Destinations!$G$3,0)</f>
        <v>8</v>
      </c>
      <c r="AT24" s="13">
        <f t="shared" si="6"/>
        <v>816</v>
      </c>
      <c r="AU24" s="20">
        <f t="shared" si="7"/>
        <v>824</v>
      </c>
      <c r="AV24" s="8">
        <v>11</v>
      </c>
      <c r="AW24" s="12">
        <v>2</v>
      </c>
      <c r="AX24" s="12"/>
      <c r="AY24" s="12"/>
      <c r="AZ24" s="12"/>
      <c r="BA24" s="11" t="str">
        <f>IF(AW24&gt;=1,VLOOKUP(AW24,Destinations!$B$3:$D$200,2),0)</f>
        <v>Weekend - Home</v>
      </c>
      <c r="BB24" s="11">
        <f>IF(AX24&gt;1,VLOOKUP(AX24,Destinations!$B$3:$D$200,2),0)</f>
        <v>0</v>
      </c>
      <c r="BC24" s="11">
        <f>IF(AY24&gt;1,VLOOKUP(AY24,Destinations!$B$3:$D$200,2),0)</f>
        <v>0</v>
      </c>
      <c r="BD24" s="8">
        <f>IF(AW24&gt;0,VLOOKUP(AW24,Destinations!$B$3:$D$200,3),0)</f>
        <v>0</v>
      </c>
      <c r="BE24" s="8">
        <f>IF(AX24&gt;0,VLOOKUP(AX24,Destinations!$B$3:$D$200,3),0)</f>
        <v>0</v>
      </c>
      <c r="BF24" s="8">
        <f>IF(AY24&gt;0,VLOOKUP(AY24,Destinations!$B$3:$D$200,3),0)</f>
        <v>0</v>
      </c>
      <c r="BG24" s="8">
        <f>IF(AZ24=0,Destinations!$G$3,0)</f>
        <v>8</v>
      </c>
      <c r="BI24" s="13">
        <f t="shared" si="8"/>
        <v>1056</v>
      </c>
      <c r="BJ24" s="20">
        <f t="shared" si="9"/>
        <v>1064</v>
      </c>
      <c r="BK24" s="8">
        <v>11</v>
      </c>
      <c r="BL24" s="12"/>
      <c r="BM24" s="12"/>
      <c r="BN24" s="12"/>
      <c r="BO24" s="12"/>
      <c r="BP24" s="11">
        <f>IF(BL24&gt;=1,VLOOKUP(BL24,Destinations!$B$3:$D$200,2),0)</f>
        <v>0</v>
      </c>
      <c r="BQ24" s="11">
        <f>IF(BM24&gt;1,VLOOKUP(BM24,Destinations!$B$3:$D$200,2),0)</f>
        <v>0</v>
      </c>
      <c r="BR24" s="11">
        <f>IF(BN24&gt;1,VLOOKUP(BN24,Destinations!$B$3:$D$200,2),0)</f>
        <v>0</v>
      </c>
      <c r="BS24" s="8">
        <f>IF(BL24&gt;0,VLOOKUP(BL24,Destinations!$B$3:$D$200,3),0)</f>
        <v>0</v>
      </c>
      <c r="BT24" s="8">
        <f>IF(BM24&gt;0,VLOOKUP(BM24,Destinations!$B$3:$D$200,3),0)</f>
        <v>0</v>
      </c>
      <c r="BU24" s="8">
        <f>IF(BN24&gt;0,VLOOKUP(BN24,Destinations!$B$3:$D$200,3),0)</f>
        <v>0</v>
      </c>
      <c r="BV24" s="8">
        <f>IF(BO24=0,Destinations!$G$3,VLOOKUP(BO24,Destinations!$B$3:$D$147,3))</f>
        <v>8</v>
      </c>
      <c r="BX24" s="13">
        <f t="shared" si="10"/>
        <v>1304</v>
      </c>
      <c r="BY24" s="20">
        <f t="shared" si="11"/>
        <v>1312</v>
      </c>
      <c r="BZ24" s="8">
        <v>11</v>
      </c>
      <c r="CA24" s="12"/>
      <c r="CB24" s="12"/>
      <c r="CC24" s="12"/>
      <c r="CD24" s="12"/>
      <c r="CE24" s="11">
        <f>IF(CA24&gt;=1,VLOOKUP(CA24,Destinations!$B$3:$D$200,2),0)</f>
        <v>0</v>
      </c>
      <c r="CF24" s="11">
        <f>IF(CB24&gt;1,VLOOKUP(CB24,Destinations!$B$3:$D$200,2),0)</f>
        <v>0</v>
      </c>
      <c r="CG24" s="11">
        <f>IF(CC24&gt;1,VLOOKUP(CC24,Destinations!$B$3:$D$200,2),0)</f>
        <v>0</v>
      </c>
      <c r="CH24" s="8">
        <f>IF(CA24&gt;0,VLOOKUP(CA24,Destinations!$B$3:$D$200,3),0)</f>
        <v>0</v>
      </c>
      <c r="CI24" s="8">
        <f>IF(CB24&gt;0,VLOOKUP(CB24,Destinations!$B$3:$D$200,3),0)</f>
        <v>0</v>
      </c>
      <c r="CJ24" s="8">
        <f>IF(CC24&gt;0,VLOOKUP(CC24,Destinations!$B$3:$D$200,3),0)</f>
        <v>0</v>
      </c>
      <c r="CK24" s="8">
        <f>IF(CD24=0,Destinations!$G$3,VLOOKUP(CD24,Destinations!$B$3:$D$147,3))</f>
        <v>8</v>
      </c>
      <c r="CM24" s="13">
        <f t="shared" si="12"/>
        <v>1552</v>
      </c>
      <c r="CN24" s="20">
        <f t="shared" si="13"/>
        <v>1560</v>
      </c>
      <c r="CO24" s="8">
        <v>11</v>
      </c>
      <c r="CP24" s="12">
        <v>2</v>
      </c>
      <c r="CQ24" s="12"/>
      <c r="CR24" s="12"/>
      <c r="CS24" s="12"/>
      <c r="CT24" s="11" t="str">
        <f>IF(CP24&gt;=1,VLOOKUP(CP24,Destinations!$B$3:$D$200,2),0)</f>
        <v>Weekend - Home</v>
      </c>
      <c r="CU24" s="11">
        <f>IF(CQ24&gt;1,VLOOKUP(CQ24,Destinations!$B$3:$D$200,2),0)</f>
        <v>0</v>
      </c>
      <c r="CV24" s="11">
        <f>IF(CR24&gt;1,VLOOKUP(CR24,Destinations!$B$3:$D$200,2),0)</f>
        <v>0</v>
      </c>
      <c r="CW24" s="8">
        <f>IF(CP24&gt;0,VLOOKUP(CP24,Destinations!$B$3:$D$200,3),0)</f>
        <v>0</v>
      </c>
      <c r="CX24" s="8">
        <f>IF(CQ24&gt;0,VLOOKUP(CQ24,Destinations!$B$3:$D$200,3),0)</f>
        <v>0</v>
      </c>
      <c r="CY24" s="8">
        <f>IF(CR24&gt;0,VLOOKUP(CR24,Destinations!$B$3:$D$200,3),0)</f>
        <v>0</v>
      </c>
      <c r="CZ24" s="8">
        <f>IF(CS24=0,Destinations!$G$3,VLOOKUP(CS24,Destinations!$B$3:$D$147,3))</f>
        <v>8</v>
      </c>
      <c r="DB24" s="13">
        <f t="shared" si="14"/>
        <v>1792</v>
      </c>
      <c r="DC24" s="20">
        <f t="shared" si="15"/>
        <v>1800</v>
      </c>
      <c r="DD24" s="8">
        <v>11</v>
      </c>
      <c r="DE24" s="12"/>
      <c r="DF24" s="12"/>
      <c r="DG24" s="12"/>
      <c r="DH24" s="12"/>
      <c r="DI24" s="11">
        <f>IF(DE24&gt;=1,VLOOKUP(DE24,Destinations!$B$3:$D$200,2),0)</f>
        <v>0</v>
      </c>
      <c r="DJ24" s="11">
        <f>IF(DF24&gt;1,VLOOKUP(DF24,Destinations!$B$3:$D$200,2),0)</f>
        <v>0</v>
      </c>
      <c r="DK24" s="11">
        <f>IF(DG24&gt;1,VLOOKUP(DG24,Destinations!$B$3:$D$200,2),0)</f>
        <v>0</v>
      </c>
      <c r="DL24" s="8">
        <f>IF(DE24&gt;0,VLOOKUP(DE24,Destinations!$B$3:$D$200,3),0)</f>
        <v>0</v>
      </c>
      <c r="DM24" s="8">
        <f>IF(DF24&gt;0,VLOOKUP(DF24,Destinations!$B$3:$D$200,3),0)</f>
        <v>0</v>
      </c>
      <c r="DN24" s="8">
        <f>IF(DG24&gt;0,VLOOKUP(DG24,Destinations!$B$3:$D$200,3),0)</f>
        <v>0</v>
      </c>
      <c r="DO24" s="8">
        <f>IF(DH24=0,Destinations!$G$3,VLOOKUP(DH24,Destinations!$B$3:$D$147,3))</f>
        <v>8</v>
      </c>
      <c r="DQ24" s="13">
        <f t="shared" si="16"/>
        <v>2040</v>
      </c>
      <c r="DR24" s="20">
        <f t="shared" si="17"/>
        <v>2048</v>
      </c>
      <c r="DS24" s="8">
        <v>11</v>
      </c>
      <c r="DT24" s="12"/>
      <c r="DU24" s="12"/>
      <c r="DV24" s="12"/>
      <c r="DW24" s="12"/>
      <c r="DX24" s="11">
        <f>IF(DT24&gt;=1,VLOOKUP(DT24,Destinations!$B$3:$D$200,2),0)</f>
        <v>0</v>
      </c>
      <c r="DY24" s="11">
        <f>IF(DU24&gt;1,VLOOKUP(DU24,Destinations!$B$3:$D$200,2),0)</f>
        <v>0</v>
      </c>
      <c r="DZ24" s="11">
        <f>IF(DV24&gt;1,VLOOKUP(DV24,Destinations!$B$3:$D$200,2),0)</f>
        <v>0</v>
      </c>
      <c r="EA24" s="8">
        <f>IF(DT24&gt;0,VLOOKUP(DT24,Destinations!$B$3:$D$200,3),0)</f>
        <v>0</v>
      </c>
      <c r="EB24" s="8">
        <f>IF(DU24&gt;0,VLOOKUP(DU24,Destinations!$B$3:$D$200,3),0)</f>
        <v>0</v>
      </c>
      <c r="EC24" s="8">
        <f>IF(DV24&gt;0,VLOOKUP(DV24,Destinations!$B$3:$D$200,3),0)</f>
        <v>0</v>
      </c>
      <c r="ED24" s="8">
        <f>IF(DW24=0,Destinations!$G$3,VLOOKUP(DW24,Destinations!$B$3:$D$147,3))</f>
        <v>8</v>
      </c>
      <c r="EF24" s="13">
        <f t="shared" si="18"/>
        <v>2280</v>
      </c>
      <c r="EG24" s="20">
        <f t="shared" si="19"/>
        <v>2288</v>
      </c>
      <c r="EH24" s="8">
        <v>11</v>
      </c>
      <c r="EI24" s="12">
        <v>2</v>
      </c>
      <c r="EJ24" s="12"/>
      <c r="EK24" s="12"/>
      <c r="EL24" s="12"/>
      <c r="EM24" s="11" t="str">
        <f>IF(EI24&gt;=1,VLOOKUP(EI24,Destinations!$B$3:$D$200,2),0)</f>
        <v>Weekend - Home</v>
      </c>
      <c r="EN24" s="11">
        <f>IF(EJ24&gt;1,VLOOKUP(EJ24,Destinations!$B$3:$D$200,2),0)</f>
        <v>0</v>
      </c>
      <c r="EO24" s="11">
        <f>IF(EK24&gt;1,VLOOKUP(EK24,Destinations!$B$3:$D$200,2),0)</f>
        <v>0</v>
      </c>
      <c r="EP24" s="8">
        <f>IF(EI24&gt;0,VLOOKUP(EI24,Destinations!$B$3:$D$200,3),0)</f>
        <v>0</v>
      </c>
      <c r="EQ24" s="8">
        <f>IF(EJ24&gt;0,VLOOKUP(EJ24,Destinations!$B$3:$D$200,3),0)</f>
        <v>0</v>
      </c>
      <c r="ER24" s="8">
        <f>IF(EK24&gt;0,VLOOKUP(EK24,Destinations!$B$3:$D$200,3),0)</f>
        <v>0</v>
      </c>
      <c r="ES24" s="8">
        <f>IF(EL24=0,Destinations!$G$3,VLOOKUP(EL24,Destinations!$B$3:$D$147,3))</f>
        <v>8</v>
      </c>
      <c r="EU24" s="13">
        <f t="shared" si="20"/>
        <v>2528</v>
      </c>
      <c r="EV24" s="20">
        <f t="shared" si="21"/>
        <v>2536</v>
      </c>
      <c r="EW24" s="8">
        <v>11</v>
      </c>
      <c r="EX24" s="12"/>
      <c r="EY24" s="12"/>
      <c r="EZ24" s="12"/>
      <c r="FA24" s="12"/>
      <c r="FB24" s="11">
        <f>IF(EX24&gt;=1,VLOOKUP(EX24,Destinations!$B$3:$D$200,2),0)</f>
        <v>0</v>
      </c>
      <c r="FC24" s="11">
        <f>IF(EY24&gt;1,VLOOKUP(EY24,Destinations!$B$3:$D$200,2),0)</f>
        <v>0</v>
      </c>
      <c r="FD24" s="11">
        <f>IF(EZ24&gt;1,VLOOKUP(EZ24,Destinations!$B$3:$D$200,2),0)</f>
        <v>0</v>
      </c>
      <c r="FE24" s="8">
        <f>IF(EX24&gt;0,VLOOKUP(EX24,Destinations!$B$3:$D$200,3),0)</f>
        <v>0</v>
      </c>
      <c r="FF24" s="8">
        <f>IF(EY24&gt;0,VLOOKUP(EY24,Destinations!$B$3:$D$200,3),0)</f>
        <v>0</v>
      </c>
      <c r="FG24" s="8">
        <f>IF(EZ24&gt;0,VLOOKUP(EZ24,Destinations!$B$3:$D$200,3),0)</f>
        <v>0</v>
      </c>
      <c r="FH24" s="8">
        <f>IF(FA24=0,Destinations!$G$3,VLOOKUP(FA24,Destinations!$B$3:$D$147,3))</f>
        <v>8</v>
      </c>
      <c r="FJ24" s="13">
        <f t="shared" si="22"/>
        <v>2776</v>
      </c>
      <c r="FK24" s="20">
        <f t="shared" si="23"/>
        <v>2784</v>
      </c>
      <c r="FL24" s="8">
        <v>11</v>
      </c>
      <c r="FM24" s="12">
        <v>2</v>
      </c>
      <c r="FN24" s="12"/>
      <c r="FO24" s="12"/>
      <c r="FP24" s="12"/>
      <c r="FQ24" s="11" t="str">
        <f>IF(FM24&gt;=1,VLOOKUP(FM24,Destinations!$B$3:$D$200,2),0)</f>
        <v>Weekend - Home</v>
      </c>
      <c r="FR24" s="11">
        <f>IF(FN24&gt;1,VLOOKUP(FN24,Destinations!$B$3:$D$200,2),0)</f>
        <v>0</v>
      </c>
      <c r="FS24" s="11">
        <f>IF(FO24&gt;1,VLOOKUP(FO24,Destinations!$B$3:$D$200,2),0)</f>
        <v>0</v>
      </c>
      <c r="FT24" s="8">
        <f>IF(FM24&gt;0,VLOOKUP(FM24,Destinations!$B$3:$D$200,3),0)</f>
        <v>0</v>
      </c>
      <c r="FU24" s="8">
        <f>IF(FN24&gt;0,VLOOKUP(FN24,Destinations!$B$3:$D$200,3),0)</f>
        <v>0</v>
      </c>
      <c r="FV24" s="8">
        <f>IF(FO24&gt;0,VLOOKUP(FO24,Destinations!$B$3:$D$200,3),0)</f>
        <v>0</v>
      </c>
      <c r="FW24" s="8">
        <f>IF(FP24=0,Destinations!$G$3,VLOOKUP(FP24,Destinations!$B$3:$D$147,3))</f>
        <v>8</v>
      </c>
    </row>
    <row r="25" spans="1:179" ht="12.75">
      <c r="A25" s="20">
        <f t="shared" si="0"/>
        <v>88</v>
      </c>
      <c r="B25" s="20">
        <f t="shared" si="1"/>
        <v>96</v>
      </c>
      <c r="C25" s="8">
        <v>12</v>
      </c>
      <c r="D25" s="12">
        <v>2</v>
      </c>
      <c r="E25" s="12"/>
      <c r="F25" s="12"/>
      <c r="G25" s="12"/>
      <c r="H25" s="11" t="str">
        <f>IF(D25&gt;=1,VLOOKUP(D25,Destinations!$B$3:$D$200,2),0)</f>
        <v>Weekend - Home</v>
      </c>
      <c r="I25" s="11">
        <f>IF(E25&gt;=1,VLOOKUP(E25,Destinations!$B$3:$D$200,2),0)</f>
        <v>0</v>
      </c>
      <c r="J25" s="11">
        <f>IF(F25&gt;=1,VLOOKUP(F25,Destinations!$B$3:$D$200,2),0)</f>
        <v>0</v>
      </c>
      <c r="K25" s="8">
        <f>IF(D25&gt;0,VLOOKUP(D25,Destinations!$B$3:$D$200,3),0)</f>
        <v>0</v>
      </c>
      <c r="L25" s="8">
        <f>IF(E25&gt;0,VLOOKUP(E25,Destinations!$B$3:$D$200,3),0)</f>
        <v>0</v>
      </c>
      <c r="M25" s="8">
        <f>IF(F25&gt;0,VLOOKUP(F25,Destinations!$B$3:$D$200,3),0)</f>
        <v>0</v>
      </c>
      <c r="N25" s="8">
        <f>IF(G25=0,Destinations!$G$3,VLOOKUP(G25,Destinations!$B$3:$D$200,3))</f>
        <v>8</v>
      </c>
      <c r="P25" s="13">
        <f t="shared" si="2"/>
        <v>336</v>
      </c>
      <c r="Q25" s="20">
        <f t="shared" si="3"/>
        <v>344</v>
      </c>
      <c r="R25" s="8">
        <v>12</v>
      </c>
      <c r="S25" s="12"/>
      <c r="T25" s="12"/>
      <c r="U25" s="12"/>
      <c r="V25" s="12"/>
      <c r="W25" s="11">
        <f>IF(S25&gt;1,VLOOKUP(S25,Destinations!$B$3:$D$200,2),0)</f>
        <v>0</v>
      </c>
      <c r="X25" s="11">
        <f>IF(T25&gt;1,VLOOKUP(T25,Destinations!$B$3:$D$200,2),0)</f>
        <v>0</v>
      </c>
      <c r="Y25" s="11">
        <f>IF(U25&gt;1,VLOOKUP(U25,Destinations!$B$3:$D$200,2),0)</f>
        <v>0</v>
      </c>
      <c r="Z25" s="8">
        <f>IF(S25&gt;0,VLOOKUP(S25,Destinations!$B$3:$D$200,3),0)</f>
        <v>0</v>
      </c>
      <c r="AA25" s="8">
        <f>IF(T25&gt;0,VLOOKUP(T25,Destinations!$B$3:$D$200,3),0)</f>
        <v>0</v>
      </c>
      <c r="AB25" s="8">
        <f>IF(U25&gt;0,VLOOKUP(U25,Destinations!$B$3:$D$200,3),0)</f>
        <v>0</v>
      </c>
      <c r="AC25" s="8">
        <f>IF(V25=0,Destinations!$G$3,VLOOKUP(V25,Destinations!$B$3:$D$200,3))</f>
        <v>8</v>
      </c>
      <c r="AE25" s="13">
        <f t="shared" si="4"/>
        <v>576</v>
      </c>
      <c r="AF25" s="20">
        <f t="shared" si="5"/>
        <v>584</v>
      </c>
      <c r="AG25" s="8">
        <v>12</v>
      </c>
      <c r="AH25" s="12"/>
      <c r="AI25" s="12"/>
      <c r="AJ25" s="12"/>
      <c r="AK25" s="12"/>
      <c r="AL25" s="11">
        <f>IF(AH25&gt;=1,VLOOKUP(AH25,Destinations!$B$3:$D$200,2),0)</f>
        <v>0</v>
      </c>
      <c r="AM25" s="11">
        <f>IF(AI25&gt;1,VLOOKUP(AI25,Destinations!$B$3:$D$200,2),0)</f>
        <v>0</v>
      </c>
      <c r="AN25" s="11">
        <f>IF(AJ25&gt;1,VLOOKUP(AJ25,Destinations!$B$3:$D$200,2),0)</f>
        <v>0</v>
      </c>
      <c r="AO25" s="8">
        <f>IF(AH25&gt;0,VLOOKUP(AH25,Destinations!$B$3:$D$200,3),0)</f>
        <v>0</v>
      </c>
      <c r="AP25" s="8">
        <f>IF(AI25&gt;0,VLOOKUP(AI25,Destinations!$B$3:$D$200,3),0)</f>
        <v>0</v>
      </c>
      <c r="AQ25" s="8">
        <f>IF(AJ25&gt;0,VLOOKUP(AJ25,Destinations!$B$3:$D$200,3),0)</f>
        <v>0</v>
      </c>
      <c r="AR25" s="8">
        <f>IF(AK25=0,Destinations!$G$3,0)</f>
        <v>8</v>
      </c>
      <c r="AT25" s="13">
        <f t="shared" si="6"/>
        <v>824</v>
      </c>
      <c r="AU25" s="20">
        <f t="shared" si="7"/>
        <v>832</v>
      </c>
      <c r="AV25" s="8">
        <v>12</v>
      </c>
      <c r="AW25" s="12">
        <v>2</v>
      </c>
      <c r="AX25" s="12"/>
      <c r="AY25" s="12"/>
      <c r="AZ25" s="12"/>
      <c r="BA25" s="11" t="str">
        <f>IF(AW25&gt;=1,VLOOKUP(AW25,Destinations!$B$3:$D$200,2),0)</f>
        <v>Weekend - Home</v>
      </c>
      <c r="BB25" s="11">
        <f>IF(AX25&gt;1,VLOOKUP(AX25,Destinations!$B$3:$D$200,2),0)</f>
        <v>0</v>
      </c>
      <c r="BC25" s="11">
        <f>IF(AY25&gt;1,VLOOKUP(AY25,Destinations!$B$3:$D$200,2),0)</f>
        <v>0</v>
      </c>
      <c r="BD25" s="8">
        <f>IF(AW25&gt;0,VLOOKUP(AW25,Destinations!$B$3:$D$200,3),0)</f>
        <v>0</v>
      </c>
      <c r="BE25" s="8">
        <f>IF(AX25&gt;0,VLOOKUP(AX25,Destinations!$B$3:$D$200,3),0)</f>
        <v>0</v>
      </c>
      <c r="BF25" s="8">
        <f>IF(AY25&gt;0,VLOOKUP(AY25,Destinations!$B$3:$D$200,3),0)</f>
        <v>0</v>
      </c>
      <c r="BG25" s="8">
        <f>IF(AZ25=0,Destinations!$G$3,0)</f>
        <v>8</v>
      </c>
      <c r="BI25" s="13">
        <f t="shared" si="8"/>
        <v>1064</v>
      </c>
      <c r="BJ25" s="20">
        <f t="shared" si="9"/>
        <v>1072</v>
      </c>
      <c r="BK25" s="8">
        <v>12</v>
      </c>
      <c r="BL25" s="12"/>
      <c r="BM25" s="12"/>
      <c r="BN25" s="12"/>
      <c r="BO25" s="12"/>
      <c r="BP25" s="11">
        <f>IF(BL25&gt;=1,VLOOKUP(BL25,Destinations!$B$3:$D$200,2),0)</f>
        <v>0</v>
      </c>
      <c r="BQ25" s="11">
        <f>IF(BM25&gt;1,VLOOKUP(BM25,Destinations!$B$3:$D$200,2),0)</f>
        <v>0</v>
      </c>
      <c r="BR25" s="11">
        <f>IF(BN25&gt;1,VLOOKUP(BN25,Destinations!$B$3:$D$200,2),0)</f>
        <v>0</v>
      </c>
      <c r="BS25" s="8">
        <f>IF(BL25&gt;0,VLOOKUP(BL25,Destinations!$B$3:$D$200,3),0)</f>
        <v>0</v>
      </c>
      <c r="BT25" s="8">
        <f>IF(BM25&gt;0,VLOOKUP(BM25,Destinations!$B$3:$D$200,3),0)</f>
        <v>0</v>
      </c>
      <c r="BU25" s="8">
        <f>IF(BN25&gt;0,VLOOKUP(BN25,Destinations!$B$3:$D$200,3),0)</f>
        <v>0</v>
      </c>
      <c r="BV25" s="8">
        <f>IF(BO25=0,Destinations!$G$3,VLOOKUP(BO25,Destinations!$B$3:$D$147,3))</f>
        <v>8</v>
      </c>
      <c r="BX25" s="13">
        <f t="shared" si="10"/>
        <v>1312</v>
      </c>
      <c r="BY25" s="20">
        <f t="shared" si="11"/>
        <v>1320</v>
      </c>
      <c r="BZ25" s="8">
        <v>12</v>
      </c>
      <c r="CA25" s="12"/>
      <c r="CB25" s="12"/>
      <c r="CC25" s="12"/>
      <c r="CD25" s="12"/>
      <c r="CE25" s="11">
        <f>IF(CA25&gt;=1,VLOOKUP(CA25,Destinations!$B$3:$D$200,2),0)</f>
        <v>0</v>
      </c>
      <c r="CF25" s="11">
        <f>IF(CB25&gt;1,VLOOKUP(CB25,Destinations!$B$3:$D$200,2),0)</f>
        <v>0</v>
      </c>
      <c r="CG25" s="11">
        <f>IF(CC25&gt;1,VLOOKUP(CC25,Destinations!$B$3:$D$200,2),0)</f>
        <v>0</v>
      </c>
      <c r="CH25" s="8">
        <f>IF(CA25&gt;0,VLOOKUP(CA25,Destinations!$B$3:$D$200,3),0)</f>
        <v>0</v>
      </c>
      <c r="CI25" s="8">
        <f>IF(CB25&gt;0,VLOOKUP(CB25,Destinations!$B$3:$D$200,3),0)</f>
        <v>0</v>
      </c>
      <c r="CJ25" s="8">
        <f>IF(CC25&gt;0,VLOOKUP(CC25,Destinations!$B$3:$D$200,3),0)</f>
        <v>0</v>
      </c>
      <c r="CK25" s="8">
        <f>IF(CD25=0,Destinations!$G$3,VLOOKUP(CD25,Destinations!$B$3:$D$147,3))</f>
        <v>8</v>
      </c>
      <c r="CM25" s="13">
        <f t="shared" si="12"/>
        <v>1560</v>
      </c>
      <c r="CN25" s="20">
        <f t="shared" si="13"/>
        <v>1568</v>
      </c>
      <c r="CO25" s="8">
        <v>12</v>
      </c>
      <c r="CP25" s="12"/>
      <c r="CQ25" s="12"/>
      <c r="CR25" s="12"/>
      <c r="CS25" s="12"/>
      <c r="CT25" s="11">
        <f>IF(CP25&gt;=1,VLOOKUP(CP25,Destinations!$B$3:$D$200,2),0)</f>
        <v>0</v>
      </c>
      <c r="CU25" s="11">
        <f>IF(CQ25&gt;1,VLOOKUP(CQ25,Destinations!$B$3:$D$200,2),0)</f>
        <v>0</v>
      </c>
      <c r="CV25" s="11">
        <f>IF(CR25&gt;1,VLOOKUP(CR25,Destinations!$B$3:$D$200,2),0)</f>
        <v>0</v>
      </c>
      <c r="CW25" s="8">
        <f>IF(CP25&gt;0,VLOOKUP(CP25,Destinations!$B$3:$D$200,3),0)</f>
        <v>0</v>
      </c>
      <c r="CX25" s="8">
        <f>IF(CQ25&gt;0,VLOOKUP(CQ25,Destinations!$B$3:$D$200,3),0)</f>
        <v>0</v>
      </c>
      <c r="CY25" s="8">
        <f>IF(CR25&gt;0,VLOOKUP(CR25,Destinations!$B$3:$D$200,3),0)</f>
        <v>0</v>
      </c>
      <c r="CZ25" s="8">
        <f>IF(CS25=0,Destinations!$G$3,VLOOKUP(CS25,Destinations!$B$3:$D$147,3))</f>
        <v>8</v>
      </c>
      <c r="DB25" s="13">
        <f t="shared" si="14"/>
        <v>1800</v>
      </c>
      <c r="DC25" s="20">
        <f t="shared" si="15"/>
        <v>1808</v>
      </c>
      <c r="DD25" s="8">
        <v>12</v>
      </c>
      <c r="DE25" s="12"/>
      <c r="DF25" s="12"/>
      <c r="DG25" s="12"/>
      <c r="DH25" s="12"/>
      <c r="DI25" s="11">
        <f>IF(DE25&gt;=1,VLOOKUP(DE25,Destinations!$B$3:$D$200,2),0)</f>
        <v>0</v>
      </c>
      <c r="DJ25" s="11">
        <f>IF(DF25&gt;1,VLOOKUP(DF25,Destinations!$B$3:$D$200,2),0)</f>
        <v>0</v>
      </c>
      <c r="DK25" s="11">
        <f>IF(DG25&gt;1,VLOOKUP(DG25,Destinations!$B$3:$D$200,2),0)</f>
        <v>0</v>
      </c>
      <c r="DL25" s="8">
        <f>IF(DE25&gt;0,VLOOKUP(DE25,Destinations!$B$3:$D$200,3),0)</f>
        <v>0</v>
      </c>
      <c r="DM25" s="8">
        <f>IF(DF25&gt;0,VLOOKUP(DF25,Destinations!$B$3:$D$200,3),0)</f>
        <v>0</v>
      </c>
      <c r="DN25" s="8">
        <f>IF(DG25&gt;0,VLOOKUP(DG25,Destinations!$B$3:$D$200,3),0)</f>
        <v>0</v>
      </c>
      <c r="DO25" s="8">
        <f>IF(DH25=0,Destinations!$G$3,VLOOKUP(DH25,Destinations!$B$3:$D$147,3))</f>
        <v>8</v>
      </c>
      <c r="DQ25" s="13">
        <f t="shared" si="16"/>
        <v>2048</v>
      </c>
      <c r="DR25" s="20">
        <f t="shared" si="17"/>
        <v>2056</v>
      </c>
      <c r="DS25" s="8">
        <v>12</v>
      </c>
      <c r="DT25" s="12">
        <v>2</v>
      </c>
      <c r="DU25" s="12"/>
      <c r="DV25" s="12"/>
      <c r="DW25" s="12"/>
      <c r="DX25" s="11" t="str">
        <f>IF(DT25&gt;=1,VLOOKUP(DT25,Destinations!$B$3:$D$200,2),0)</f>
        <v>Weekend - Home</v>
      </c>
      <c r="DY25" s="11">
        <f>IF(DU25&gt;1,VLOOKUP(DU25,Destinations!$B$3:$D$200,2),0)</f>
        <v>0</v>
      </c>
      <c r="DZ25" s="11">
        <f>IF(DV25&gt;1,VLOOKUP(DV25,Destinations!$B$3:$D$200,2),0)</f>
        <v>0</v>
      </c>
      <c r="EA25" s="8">
        <f>IF(DT25&gt;0,VLOOKUP(DT25,Destinations!$B$3:$D$200,3),0)</f>
        <v>0</v>
      </c>
      <c r="EB25" s="8">
        <f>IF(DU25&gt;0,VLOOKUP(DU25,Destinations!$B$3:$D$200,3),0)</f>
        <v>0</v>
      </c>
      <c r="EC25" s="8">
        <f>IF(DV25&gt;0,VLOOKUP(DV25,Destinations!$B$3:$D$200,3),0)</f>
        <v>0</v>
      </c>
      <c r="ED25" s="8">
        <f>IF(DW25=0,Destinations!$G$3,VLOOKUP(DW25,Destinations!$B$3:$D$147,3))</f>
        <v>8</v>
      </c>
      <c r="EF25" s="13">
        <f t="shared" si="18"/>
        <v>2288</v>
      </c>
      <c r="EG25" s="20">
        <f t="shared" si="19"/>
        <v>2296</v>
      </c>
      <c r="EH25" s="8">
        <v>12</v>
      </c>
      <c r="EI25" s="12"/>
      <c r="EJ25" s="12"/>
      <c r="EK25" s="12"/>
      <c r="EL25" s="12"/>
      <c r="EM25" s="11">
        <f>IF(EI25&gt;=1,VLOOKUP(EI25,Destinations!$B$3:$D$200,2),0)</f>
        <v>0</v>
      </c>
      <c r="EN25" s="11">
        <f>IF(EJ25&gt;1,VLOOKUP(EJ25,Destinations!$B$3:$D$200,2),0)</f>
        <v>0</v>
      </c>
      <c r="EO25" s="11">
        <f>IF(EK25&gt;1,VLOOKUP(EK25,Destinations!$B$3:$D$200,2),0)</f>
        <v>0</v>
      </c>
      <c r="EP25" s="8">
        <f>IF(EI25&gt;0,VLOOKUP(EI25,Destinations!$B$3:$D$200,3),0)</f>
        <v>0</v>
      </c>
      <c r="EQ25" s="8">
        <f>IF(EJ25&gt;0,VLOOKUP(EJ25,Destinations!$B$3:$D$200,3),0)</f>
        <v>0</v>
      </c>
      <c r="ER25" s="8">
        <f>IF(EK25&gt;0,VLOOKUP(EK25,Destinations!$B$3:$D$200,3),0)</f>
        <v>0</v>
      </c>
      <c r="ES25" s="8">
        <f>IF(EL25=0,Destinations!$G$3,VLOOKUP(EL25,Destinations!$B$3:$D$147,3))</f>
        <v>8</v>
      </c>
      <c r="EU25" s="13">
        <f t="shared" si="20"/>
        <v>2536</v>
      </c>
      <c r="EV25" s="20">
        <f t="shared" si="21"/>
        <v>2544</v>
      </c>
      <c r="EW25" s="8">
        <v>12</v>
      </c>
      <c r="EX25" s="12"/>
      <c r="EY25" s="12"/>
      <c r="EZ25" s="12"/>
      <c r="FA25" s="12"/>
      <c r="FB25" s="11">
        <f>IF(EX25&gt;=1,VLOOKUP(EX25,Destinations!$B$3:$D$200,2),0)</f>
        <v>0</v>
      </c>
      <c r="FC25" s="11">
        <f>IF(EY25&gt;1,VLOOKUP(EY25,Destinations!$B$3:$D$200,2),0)</f>
        <v>0</v>
      </c>
      <c r="FD25" s="11">
        <f>IF(EZ25&gt;1,VLOOKUP(EZ25,Destinations!$B$3:$D$200,2),0)</f>
        <v>0</v>
      </c>
      <c r="FE25" s="8">
        <f>IF(EX25&gt;0,VLOOKUP(EX25,Destinations!$B$3:$D$200,3),0)</f>
        <v>0</v>
      </c>
      <c r="FF25" s="8">
        <f>IF(EY25&gt;0,VLOOKUP(EY25,Destinations!$B$3:$D$200,3),0)</f>
        <v>0</v>
      </c>
      <c r="FG25" s="8">
        <f>IF(EZ25&gt;0,VLOOKUP(EZ25,Destinations!$B$3:$D$200,3),0)</f>
        <v>0</v>
      </c>
      <c r="FH25" s="8">
        <f>IF(FA25=0,Destinations!$G$3,VLOOKUP(FA25,Destinations!$B$3:$D$147,3))</f>
        <v>8</v>
      </c>
      <c r="FJ25" s="13">
        <f t="shared" si="22"/>
        <v>2784</v>
      </c>
      <c r="FK25" s="20">
        <f t="shared" si="23"/>
        <v>2792</v>
      </c>
      <c r="FL25" s="8">
        <v>12</v>
      </c>
      <c r="FM25" s="12">
        <v>2</v>
      </c>
      <c r="FN25" s="12"/>
      <c r="FO25" s="12"/>
      <c r="FP25" s="12"/>
      <c r="FQ25" s="11" t="str">
        <f>IF(FM25&gt;=1,VLOOKUP(FM25,Destinations!$B$3:$D$200,2),0)</f>
        <v>Weekend - Home</v>
      </c>
      <c r="FR25" s="11">
        <f>IF(FN25&gt;1,VLOOKUP(FN25,Destinations!$B$3:$D$200,2),0)</f>
        <v>0</v>
      </c>
      <c r="FS25" s="11">
        <f>IF(FO25&gt;1,VLOOKUP(FO25,Destinations!$B$3:$D$200,2),0)</f>
        <v>0</v>
      </c>
      <c r="FT25" s="8">
        <f>IF(FM25&gt;0,VLOOKUP(FM25,Destinations!$B$3:$D$200,3),0)</f>
        <v>0</v>
      </c>
      <c r="FU25" s="8">
        <f>IF(FN25&gt;0,VLOOKUP(FN25,Destinations!$B$3:$D$200,3),0)</f>
        <v>0</v>
      </c>
      <c r="FV25" s="8">
        <f>IF(FO25&gt;0,VLOOKUP(FO25,Destinations!$B$3:$D$200,3),0)</f>
        <v>0</v>
      </c>
      <c r="FW25" s="8">
        <f>IF(FP25=0,Destinations!$G$3,VLOOKUP(FP25,Destinations!$B$3:$D$147,3))</f>
        <v>8</v>
      </c>
    </row>
    <row r="26" spans="1:179" ht="12.75">
      <c r="A26" s="20">
        <f t="shared" si="0"/>
        <v>96</v>
      </c>
      <c r="B26" s="20">
        <f t="shared" si="1"/>
        <v>104</v>
      </c>
      <c r="C26" s="8">
        <v>13</v>
      </c>
      <c r="D26" s="12">
        <v>2</v>
      </c>
      <c r="E26" s="12"/>
      <c r="F26" s="12"/>
      <c r="G26" s="12"/>
      <c r="H26" s="11" t="str">
        <f>IF(D26&gt;=1,VLOOKUP(D26,Destinations!$B$3:$D$200,2),0)</f>
        <v>Weekend - Home</v>
      </c>
      <c r="I26" s="11">
        <f>IF(E26&gt;=1,VLOOKUP(E26,Destinations!$B$3:$D$200,2),0)</f>
        <v>0</v>
      </c>
      <c r="J26" s="11">
        <f>IF(F26&gt;=1,VLOOKUP(F26,Destinations!$B$3:$D$200,2),0)</f>
        <v>0</v>
      </c>
      <c r="K26" s="8">
        <f>IF(D26&gt;0,VLOOKUP(D26,Destinations!$B$3:$D$200,3),0)</f>
        <v>0</v>
      </c>
      <c r="L26" s="8">
        <f>IF(E26&gt;0,VLOOKUP(E26,Destinations!$B$3:$D$200,3),0)</f>
        <v>0</v>
      </c>
      <c r="M26" s="8">
        <f>IF(F26&gt;0,VLOOKUP(F26,Destinations!$B$3:$D$200,3),0)</f>
        <v>0</v>
      </c>
      <c r="N26" s="8">
        <f>IF(G26=0,Destinations!$G$3,VLOOKUP(G26,Destinations!$B$3:$D$200,3))</f>
        <v>8</v>
      </c>
      <c r="P26" s="13">
        <f t="shared" si="2"/>
        <v>344</v>
      </c>
      <c r="Q26" s="20">
        <f t="shared" si="3"/>
        <v>352</v>
      </c>
      <c r="R26" s="8">
        <v>13</v>
      </c>
      <c r="S26" s="12"/>
      <c r="T26" s="12"/>
      <c r="U26" s="12"/>
      <c r="V26" s="12"/>
      <c r="W26" s="11">
        <f>IF(S26&gt;1,VLOOKUP(S26,Destinations!$B$3:$D$200,2),0)</f>
        <v>0</v>
      </c>
      <c r="X26" s="11">
        <f>IF(T26&gt;1,VLOOKUP(T26,Destinations!$B$3:$D$200,2),0)</f>
        <v>0</v>
      </c>
      <c r="Y26" s="11">
        <f>IF(U26&gt;1,VLOOKUP(U26,Destinations!$B$3:$D$200,2),0)</f>
        <v>0</v>
      </c>
      <c r="Z26" s="8">
        <f>IF(S26&gt;0,VLOOKUP(S26,Destinations!$B$3:$D$200,3),0)</f>
        <v>0</v>
      </c>
      <c r="AA26" s="8">
        <f>IF(T26&gt;0,VLOOKUP(T26,Destinations!$B$3:$D$200,3),0)</f>
        <v>0</v>
      </c>
      <c r="AB26" s="8">
        <f>IF(U26&gt;0,VLOOKUP(U26,Destinations!$B$3:$D$200,3),0)</f>
        <v>0</v>
      </c>
      <c r="AC26" s="8">
        <f>IF(V26=0,Destinations!$G$3,VLOOKUP(V26,Destinations!$B$3:$D$200,3))</f>
        <v>8</v>
      </c>
      <c r="AE26" s="13">
        <f t="shared" si="4"/>
        <v>584</v>
      </c>
      <c r="AF26" s="20">
        <f t="shared" si="5"/>
        <v>592</v>
      </c>
      <c r="AG26" s="8">
        <v>13</v>
      </c>
      <c r="AH26" s="12"/>
      <c r="AI26" s="12"/>
      <c r="AJ26" s="12"/>
      <c r="AK26" s="12"/>
      <c r="AL26" s="11">
        <f>IF(AH26&gt;=1,VLOOKUP(AH26,Destinations!$B$3:$D$200,2),0)</f>
        <v>0</v>
      </c>
      <c r="AM26" s="11">
        <f>IF(AI26&gt;1,VLOOKUP(AI26,Destinations!$B$3:$D$200,2),0)</f>
        <v>0</v>
      </c>
      <c r="AN26" s="11">
        <f>IF(AJ26&gt;1,VLOOKUP(AJ26,Destinations!$B$3:$D$200,2),0)</f>
        <v>0</v>
      </c>
      <c r="AO26" s="8">
        <f>IF(AH26&gt;0,VLOOKUP(AH26,Destinations!$B$3:$D$200,3),0)</f>
        <v>0</v>
      </c>
      <c r="AP26" s="8">
        <f>IF(AI26&gt;0,VLOOKUP(AI26,Destinations!$B$3:$D$200,3),0)</f>
        <v>0</v>
      </c>
      <c r="AQ26" s="8">
        <f>IF(AJ26&gt;0,VLOOKUP(AJ26,Destinations!$B$3:$D$200,3),0)</f>
        <v>0</v>
      </c>
      <c r="AR26" s="8">
        <f>IF(AK26=0,Destinations!$G$3,0)</f>
        <v>8</v>
      </c>
      <c r="AT26" s="13">
        <f t="shared" si="6"/>
        <v>832</v>
      </c>
      <c r="AU26" s="20">
        <f t="shared" si="7"/>
        <v>840</v>
      </c>
      <c r="AV26" s="8">
        <v>13</v>
      </c>
      <c r="AW26" s="12"/>
      <c r="AX26" s="12"/>
      <c r="AY26" s="12"/>
      <c r="AZ26" s="12"/>
      <c r="BA26" s="11">
        <f>IF(AW26&gt;=1,VLOOKUP(AW26,Destinations!$B$3:$D$200,2),0)</f>
        <v>0</v>
      </c>
      <c r="BB26" s="11">
        <f>IF(AX26&gt;1,VLOOKUP(AX26,Destinations!$B$3:$D$200,2),0)</f>
        <v>0</v>
      </c>
      <c r="BC26" s="11">
        <f>IF(AY26&gt;1,VLOOKUP(AY26,Destinations!$B$3:$D$200,2),0)</f>
        <v>0</v>
      </c>
      <c r="BD26" s="8">
        <f>IF(AW26&gt;0,VLOOKUP(AW26,Destinations!$B$3:$D$200,3),0)</f>
        <v>0</v>
      </c>
      <c r="BE26" s="8">
        <f>IF(AX26&gt;0,VLOOKUP(AX26,Destinations!$B$3:$D$200,3),0)</f>
        <v>0</v>
      </c>
      <c r="BF26" s="8">
        <f>IF(AY26&gt;0,VLOOKUP(AY26,Destinations!$B$3:$D$200,3),0)</f>
        <v>0</v>
      </c>
      <c r="BG26" s="8">
        <f>IF(AZ26=0,Destinations!$G$3,0)</f>
        <v>8</v>
      </c>
      <c r="BI26" s="13">
        <f t="shared" si="8"/>
        <v>1072</v>
      </c>
      <c r="BJ26" s="20">
        <f t="shared" si="9"/>
        <v>1080</v>
      </c>
      <c r="BK26" s="8">
        <v>13</v>
      </c>
      <c r="BL26" s="12"/>
      <c r="BM26" s="12"/>
      <c r="BN26" s="12"/>
      <c r="BO26" s="12"/>
      <c r="BP26" s="11">
        <f>IF(BL26&gt;=1,VLOOKUP(BL26,Destinations!$B$3:$D$200,2),0)</f>
        <v>0</v>
      </c>
      <c r="BQ26" s="11">
        <f>IF(BM26&gt;1,VLOOKUP(BM26,Destinations!$B$3:$D$200,2),0)</f>
        <v>0</v>
      </c>
      <c r="BR26" s="11">
        <f>IF(BN26&gt;1,VLOOKUP(BN26,Destinations!$B$3:$D$200,2),0)</f>
        <v>0</v>
      </c>
      <c r="BS26" s="8">
        <f>IF(BL26&gt;0,VLOOKUP(BL26,Destinations!$B$3:$D$200,3),0)</f>
        <v>0</v>
      </c>
      <c r="BT26" s="8">
        <f>IF(BM26&gt;0,VLOOKUP(BM26,Destinations!$B$3:$D$200,3),0)</f>
        <v>0</v>
      </c>
      <c r="BU26" s="8">
        <f>IF(BN26&gt;0,VLOOKUP(BN26,Destinations!$B$3:$D$200,3),0)</f>
        <v>0</v>
      </c>
      <c r="BV26" s="8">
        <f>IF(BO26=0,Destinations!$G$3,VLOOKUP(BO26,Destinations!$B$3:$D$147,3))</f>
        <v>8</v>
      </c>
      <c r="BX26" s="13">
        <f t="shared" si="10"/>
        <v>1320</v>
      </c>
      <c r="BY26" s="20">
        <f t="shared" si="11"/>
        <v>1328</v>
      </c>
      <c r="BZ26" s="8">
        <v>13</v>
      </c>
      <c r="CA26" s="12">
        <v>2</v>
      </c>
      <c r="CB26" s="12"/>
      <c r="CC26" s="12"/>
      <c r="CD26" s="12"/>
      <c r="CE26" s="11" t="str">
        <f>IF(CA26&gt;=1,VLOOKUP(CA26,Destinations!$B$3:$D$200,2),0)</f>
        <v>Weekend - Home</v>
      </c>
      <c r="CF26" s="11">
        <f>IF(CB26&gt;1,VLOOKUP(CB26,Destinations!$B$3:$D$200,2),0)</f>
        <v>0</v>
      </c>
      <c r="CG26" s="11">
        <f>IF(CC26&gt;1,VLOOKUP(CC26,Destinations!$B$3:$D$200,2),0)</f>
        <v>0</v>
      </c>
      <c r="CH26" s="8">
        <f>IF(CA26&gt;0,VLOOKUP(CA26,Destinations!$B$3:$D$200,3),0)</f>
        <v>0</v>
      </c>
      <c r="CI26" s="8">
        <f>IF(CB26&gt;0,VLOOKUP(CB26,Destinations!$B$3:$D$200,3),0)</f>
        <v>0</v>
      </c>
      <c r="CJ26" s="8">
        <f>IF(CC26&gt;0,VLOOKUP(CC26,Destinations!$B$3:$D$200,3),0)</f>
        <v>0</v>
      </c>
      <c r="CK26" s="8">
        <f>IF(CD26=0,Destinations!$G$3,VLOOKUP(CD26,Destinations!$B$3:$D$147,3))</f>
        <v>8</v>
      </c>
      <c r="CM26" s="13">
        <f t="shared" si="12"/>
        <v>1568</v>
      </c>
      <c r="CN26" s="20">
        <f t="shared" si="13"/>
        <v>1576</v>
      </c>
      <c r="CO26" s="8">
        <v>13</v>
      </c>
      <c r="CP26" s="12"/>
      <c r="CQ26" s="12"/>
      <c r="CR26" s="12"/>
      <c r="CS26" s="12"/>
      <c r="CT26" s="11">
        <f>IF(CP26&gt;=1,VLOOKUP(CP26,Destinations!$B$3:$D$200,2),0)</f>
        <v>0</v>
      </c>
      <c r="CU26" s="11">
        <f>IF(CQ26&gt;1,VLOOKUP(CQ26,Destinations!$B$3:$D$200,2),0)</f>
        <v>0</v>
      </c>
      <c r="CV26" s="11">
        <f>IF(CR26&gt;1,VLOOKUP(CR26,Destinations!$B$3:$D$200,2),0)</f>
        <v>0</v>
      </c>
      <c r="CW26" s="8">
        <f>IF(CP26&gt;0,VLOOKUP(CP26,Destinations!$B$3:$D$200,3),0)</f>
        <v>0</v>
      </c>
      <c r="CX26" s="8">
        <f>IF(CQ26&gt;0,VLOOKUP(CQ26,Destinations!$B$3:$D$200,3),0)</f>
        <v>0</v>
      </c>
      <c r="CY26" s="8">
        <f>IF(CR26&gt;0,VLOOKUP(CR26,Destinations!$B$3:$D$200,3),0)</f>
        <v>0</v>
      </c>
      <c r="CZ26" s="8">
        <f>IF(CS26=0,Destinations!$G$3,VLOOKUP(CS26,Destinations!$B$3:$D$147,3))</f>
        <v>8</v>
      </c>
      <c r="DB26" s="13">
        <f t="shared" si="14"/>
        <v>1808</v>
      </c>
      <c r="DC26" s="20">
        <f t="shared" si="15"/>
        <v>1816</v>
      </c>
      <c r="DD26" s="8">
        <v>13</v>
      </c>
      <c r="DE26" s="12"/>
      <c r="DF26" s="12"/>
      <c r="DG26" s="12"/>
      <c r="DH26" s="12"/>
      <c r="DI26" s="11">
        <f>IF(DE26&gt;=1,VLOOKUP(DE26,Destinations!$B$3:$D$200,2),0)</f>
        <v>0</v>
      </c>
      <c r="DJ26" s="11">
        <f>IF(DF26&gt;1,VLOOKUP(DF26,Destinations!$B$3:$D$200,2),0)</f>
        <v>0</v>
      </c>
      <c r="DK26" s="11">
        <f>IF(DG26&gt;1,VLOOKUP(DG26,Destinations!$B$3:$D$200,2),0)</f>
        <v>0</v>
      </c>
      <c r="DL26" s="8">
        <f>IF(DE26&gt;0,VLOOKUP(DE26,Destinations!$B$3:$D$200,3),0)</f>
        <v>0</v>
      </c>
      <c r="DM26" s="8">
        <f>IF(DF26&gt;0,VLOOKUP(DF26,Destinations!$B$3:$D$200,3),0)</f>
        <v>0</v>
      </c>
      <c r="DN26" s="8">
        <f>IF(DG26&gt;0,VLOOKUP(DG26,Destinations!$B$3:$D$200,3),0)</f>
        <v>0</v>
      </c>
      <c r="DO26" s="8">
        <f>IF(DH26=0,Destinations!$G$3,VLOOKUP(DH26,Destinations!$B$3:$D$147,3))</f>
        <v>8</v>
      </c>
      <c r="DQ26" s="13">
        <f t="shared" si="16"/>
        <v>2056</v>
      </c>
      <c r="DR26" s="20">
        <f t="shared" si="17"/>
        <v>2064</v>
      </c>
      <c r="DS26" s="8">
        <v>13</v>
      </c>
      <c r="DT26" s="12">
        <v>2</v>
      </c>
      <c r="DU26" s="12"/>
      <c r="DV26" s="12"/>
      <c r="DW26" s="12"/>
      <c r="DX26" s="11" t="str">
        <f>IF(DT26&gt;=1,VLOOKUP(DT26,Destinations!$B$3:$D$200,2),0)</f>
        <v>Weekend - Home</v>
      </c>
      <c r="DY26" s="11">
        <f>IF(DU26&gt;1,VLOOKUP(DU26,Destinations!$B$3:$D$200,2),0)</f>
        <v>0</v>
      </c>
      <c r="DZ26" s="11">
        <f>IF(DV26&gt;1,VLOOKUP(DV26,Destinations!$B$3:$D$200,2),0)</f>
        <v>0</v>
      </c>
      <c r="EA26" s="8">
        <f>IF(DT26&gt;0,VLOOKUP(DT26,Destinations!$B$3:$D$200,3),0)</f>
        <v>0</v>
      </c>
      <c r="EB26" s="8">
        <f>IF(DU26&gt;0,VLOOKUP(DU26,Destinations!$B$3:$D$200,3),0)</f>
        <v>0</v>
      </c>
      <c r="EC26" s="8">
        <f>IF(DV26&gt;0,VLOOKUP(DV26,Destinations!$B$3:$D$200,3),0)</f>
        <v>0</v>
      </c>
      <c r="ED26" s="8">
        <f>IF(DW26=0,Destinations!$G$3,VLOOKUP(DW26,Destinations!$B$3:$D$147,3))</f>
        <v>8</v>
      </c>
      <c r="EF26" s="13">
        <f t="shared" si="18"/>
        <v>2296</v>
      </c>
      <c r="EG26" s="20">
        <f t="shared" si="19"/>
        <v>2304</v>
      </c>
      <c r="EH26" s="8">
        <v>13</v>
      </c>
      <c r="EI26" s="12"/>
      <c r="EJ26" s="12"/>
      <c r="EK26" s="12"/>
      <c r="EL26" s="12"/>
      <c r="EM26" s="11">
        <f>IF(EI26&gt;=1,VLOOKUP(EI26,Destinations!$B$3:$D$200,2),0)</f>
        <v>0</v>
      </c>
      <c r="EN26" s="11">
        <f>IF(EJ26&gt;1,VLOOKUP(EJ26,Destinations!$B$3:$D$200,2),0)</f>
        <v>0</v>
      </c>
      <c r="EO26" s="11">
        <f>IF(EK26&gt;1,VLOOKUP(EK26,Destinations!$B$3:$D$200,2),0)</f>
        <v>0</v>
      </c>
      <c r="EP26" s="8">
        <f>IF(EI26&gt;0,VLOOKUP(EI26,Destinations!$B$3:$D$200,3),0)</f>
        <v>0</v>
      </c>
      <c r="EQ26" s="8">
        <f>IF(EJ26&gt;0,VLOOKUP(EJ26,Destinations!$B$3:$D$200,3),0)</f>
        <v>0</v>
      </c>
      <c r="ER26" s="8">
        <f>IF(EK26&gt;0,VLOOKUP(EK26,Destinations!$B$3:$D$200,3),0)</f>
        <v>0</v>
      </c>
      <c r="ES26" s="8">
        <f>IF(EL26=0,Destinations!$G$3,VLOOKUP(EL26,Destinations!$B$3:$D$147,3))</f>
        <v>8</v>
      </c>
      <c r="EU26" s="13">
        <f t="shared" si="20"/>
        <v>2544</v>
      </c>
      <c r="EV26" s="20">
        <f t="shared" si="21"/>
        <v>2552</v>
      </c>
      <c r="EW26" s="8">
        <v>13</v>
      </c>
      <c r="EX26" s="12"/>
      <c r="EY26" s="12"/>
      <c r="EZ26" s="12"/>
      <c r="FA26" s="12"/>
      <c r="FB26" s="11">
        <f>IF(EX26&gt;=1,VLOOKUP(EX26,Destinations!$B$3:$D$200,2),0)</f>
        <v>0</v>
      </c>
      <c r="FC26" s="11">
        <f>IF(EY26&gt;1,VLOOKUP(EY26,Destinations!$B$3:$D$200,2),0)</f>
        <v>0</v>
      </c>
      <c r="FD26" s="11">
        <f>IF(EZ26&gt;1,VLOOKUP(EZ26,Destinations!$B$3:$D$200,2),0)</f>
        <v>0</v>
      </c>
      <c r="FE26" s="8">
        <f>IF(EX26&gt;0,VLOOKUP(EX26,Destinations!$B$3:$D$200,3),0)</f>
        <v>0</v>
      </c>
      <c r="FF26" s="8">
        <f>IF(EY26&gt;0,VLOOKUP(EY26,Destinations!$B$3:$D$200,3),0)</f>
        <v>0</v>
      </c>
      <c r="FG26" s="8">
        <f>IF(EZ26&gt;0,VLOOKUP(EZ26,Destinations!$B$3:$D$200,3),0)</f>
        <v>0</v>
      </c>
      <c r="FH26" s="8">
        <f>IF(FA26=0,Destinations!$G$3,VLOOKUP(FA26,Destinations!$B$3:$D$147,3))</f>
        <v>8</v>
      </c>
      <c r="FJ26" s="13">
        <f t="shared" si="22"/>
        <v>2792</v>
      </c>
      <c r="FK26" s="20">
        <f t="shared" si="23"/>
        <v>2800</v>
      </c>
      <c r="FL26" s="8">
        <v>13</v>
      </c>
      <c r="FM26" s="12"/>
      <c r="FN26" s="12"/>
      <c r="FO26" s="12"/>
      <c r="FP26" s="12"/>
      <c r="FQ26" s="11">
        <f>IF(FM26&gt;=1,VLOOKUP(FM26,Destinations!$B$3:$D$200,2),0)</f>
        <v>0</v>
      </c>
      <c r="FR26" s="11">
        <f>IF(FN26&gt;1,VLOOKUP(FN26,Destinations!$B$3:$D$200,2),0)</f>
        <v>0</v>
      </c>
      <c r="FS26" s="11">
        <f>IF(FO26&gt;1,VLOOKUP(FO26,Destinations!$B$3:$D$200,2),0)</f>
        <v>0</v>
      </c>
      <c r="FT26" s="8">
        <f>IF(FM26&gt;0,VLOOKUP(FM26,Destinations!$B$3:$D$200,3),0)</f>
        <v>0</v>
      </c>
      <c r="FU26" s="8">
        <f>IF(FN26&gt;0,VLOOKUP(FN26,Destinations!$B$3:$D$200,3),0)</f>
        <v>0</v>
      </c>
      <c r="FV26" s="8">
        <f>IF(FO26&gt;0,VLOOKUP(FO26,Destinations!$B$3:$D$200,3),0)</f>
        <v>0</v>
      </c>
      <c r="FW26" s="8">
        <f>IF(FP26=0,Destinations!$G$3,VLOOKUP(FP26,Destinations!$B$3:$D$147,3))</f>
        <v>8</v>
      </c>
    </row>
    <row r="27" spans="1:179" ht="12.75">
      <c r="A27" s="20">
        <f t="shared" si="0"/>
        <v>104</v>
      </c>
      <c r="B27" s="20">
        <f t="shared" si="1"/>
        <v>112</v>
      </c>
      <c r="C27" s="8">
        <v>14</v>
      </c>
      <c r="D27" s="12"/>
      <c r="E27" s="12"/>
      <c r="F27" s="12"/>
      <c r="G27" s="12"/>
      <c r="H27" s="11">
        <f>IF(D27&gt;=1,VLOOKUP(D27,Destinations!$B$3:$D$200,2),0)</f>
        <v>0</v>
      </c>
      <c r="I27" s="11">
        <f>IF(E27&gt;=1,VLOOKUP(E27,Destinations!$B$3:$D$200,2),0)</f>
        <v>0</v>
      </c>
      <c r="J27" s="11">
        <f>IF(F27&gt;=1,VLOOKUP(F27,Destinations!$B$3:$D$200,2),0)</f>
        <v>0</v>
      </c>
      <c r="K27" s="8">
        <f>IF(D27&gt;0,VLOOKUP(D27,Destinations!$B$3:$D$200,3),0)</f>
        <v>0</v>
      </c>
      <c r="L27" s="8">
        <f>IF(E27&gt;0,VLOOKUP(E27,Destinations!$B$3:$D$200,3),0)</f>
        <v>0</v>
      </c>
      <c r="M27" s="8">
        <f>IF(F27&gt;0,VLOOKUP(F27,Destinations!$B$3:$D$200,3),0)</f>
        <v>0</v>
      </c>
      <c r="N27" s="8">
        <f>IF(G27=0,Destinations!$G$3,VLOOKUP(G27,Destinations!$B$3:$D$200,3))</f>
        <v>8</v>
      </c>
      <c r="P27" s="13">
        <f t="shared" si="2"/>
        <v>352</v>
      </c>
      <c r="Q27" s="20">
        <f t="shared" si="3"/>
        <v>360</v>
      </c>
      <c r="R27" s="8">
        <v>14</v>
      </c>
      <c r="S27" s="12">
        <v>0</v>
      </c>
      <c r="T27" s="12"/>
      <c r="U27" s="12"/>
      <c r="V27" s="12"/>
      <c r="W27" s="11">
        <f>IF(S27&gt;1,VLOOKUP(S27,Destinations!$B$3:$D$200,2),0)</f>
        <v>0</v>
      </c>
      <c r="X27" s="11">
        <f>IF(T27&gt;1,VLOOKUP(T27,Destinations!$B$3:$D$200,2),0)</f>
        <v>0</v>
      </c>
      <c r="Y27" s="11">
        <f>IF(U27&gt;1,VLOOKUP(U27,Destinations!$B$3:$D$200,2),0)</f>
        <v>0</v>
      </c>
      <c r="Z27" s="8">
        <f>IF(S27&gt;0,VLOOKUP(S27,Destinations!$B$3:$D$200,3),0)</f>
        <v>0</v>
      </c>
      <c r="AA27" s="8">
        <f>IF(T27&gt;0,VLOOKUP(T27,Destinations!$B$3:$D$200,3),0)</f>
        <v>0</v>
      </c>
      <c r="AB27" s="8">
        <f>IF(U27&gt;0,VLOOKUP(U27,Destinations!$B$3:$D$200,3),0)</f>
        <v>0</v>
      </c>
      <c r="AC27" s="8">
        <f>IF(V27=0,Destinations!$G$3,VLOOKUP(V27,Destinations!$B$3:$D$200,3))</f>
        <v>8</v>
      </c>
      <c r="AE27" s="13">
        <f t="shared" si="4"/>
        <v>592</v>
      </c>
      <c r="AF27" s="20">
        <f t="shared" si="5"/>
        <v>600</v>
      </c>
      <c r="AG27" s="8">
        <v>14</v>
      </c>
      <c r="AH27" s="12">
        <v>2</v>
      </c>
      <c r="AI27" s="12"/>
      <c r="AJ27" s="12"/>
      <c r="AK27" s="12"/>
      <c r="AL27" s="11" t="str">
        <f>IF(AH27&gt;=1,VLOOKUP(AH27,Destinations!$B$3:$D$200,2),0)</f>
        <v>Weekend - Home</v>
      </c>
      <c r="AM27" s="11">
        <f>IF(AI27&gt;1,VLOOKUP(AI27,Destinations!$B$3:$D$200,2),0)</f>
        <v>0</v>
      </c>
      <c r="AN27" s="11">
        <f>IF(AJ27&gt;1,VLOOKUP(AJ27,Destinations!$B$3:$D$200,2),0)</f>
        <v>0</v>
      </c>
      <c r="AO27" s="8">
        <f>IF(AH27&gt;0,VLOOKUP(AH27,Destinations!$B$3:$D$200,3),0)</f>
        <v>0</v>
      </c>
      <c r="AP27" s="8">
        <f>IF(AI27&gt;0,VLOOKUP(AI27,Destinations!$B$3:$D$200,3),0)</f>
        <v>0</v>
      </c>
      <c r="AQ27" s="8">
        <f>IF(AJ27&gt;0,VLOOKUP(AJ27,Destinations!$B$3:$D$200,3),0)</f>
        <v>0</v>
      </c>
      <c r="AR27" s="8">
        <f>IF(AK27=0,Destinations!$G$3,0)</f>
        <v>8</v>
      </c>
      <c r="AT27" s="13">
        <f t="shared" si="6"/>
        <v>840</v>
      </c>
      <c r="AU27" s="20">
        <f t="shared" si="7"/>
        <v>848</v>
      </c>
      <c r="AV27" s="8">
        <v>14</v>
      </c>
      <c r="AW27" s="12"/>
      <c r="AX27" s="12"/>
      <c r="AY27" s="12"/>
      <c r="AZ27" s="12"/>
      <c r="BA27" s="11">
        <f>IF(AW27&gt;=1,VLOOKUP(AW27,Destinations!$B$3:$D$200,2),0)</f>
        <v>0</v>
      </c>
      <c r="BB27" s="11">
        <f>IF(AX27&gt;1,VLOOKUP(AX27,Destinations!$B$3:$D$200,2),0)</f>
        <v>0</v>
      </c>
      <c r="BC27" s="11">
        <f>IF(AY27&gt;1,VLOOKUP(AY27,Destinations!$B$3:$D$200,2),0)</f>
        <v>0</v>
      </c>
      <c r="BD27" s="8">
        <f>IF(AW27&gt;0,VLOOKUP(AW27,Destinations!$B$3:$D$200,3),0)</f>
        <v>0</v>
      </c>
      <c r="BE27" s="8">
        <f>IF(AX27&gt;0,VLOOKUP(AX27,Destinations!$B$3:$D$200,3),0)</f>
        <v>0</v>
      </c>
      <c r="BF27" s="8">
        <f>IF(AY27&gt;0,VLOOKUP(AY27,Destinations!$B$3:$D$200,3),0)</f>
        <v>0</v>
      </c>
      <c r="BG27" s="8">
        <f>IF(AZ27=0,Destinations!$G$3,0)</f>
        <v>8</v>
      </c>
      <c r="BI27" s="13">
        <f t="shared" si="8"/>
        <v>1080</v>
      </c>
      <c r="BJ27" s="20">
        <f t="shared" si="9"/>
        <v>1088</v>
      </c>
      <c r="BK27" s="8">
        <v>14</v>
      </c>
      <c r="BL27" s="12"/>
      <c r="BM27" s="12"/>
      <c r="BN27" s="12"/>
      <c r="BO27" s="12"/>
      <c r="BP27" s="11">
        <f>IF(BL27&gt;=1,VLOOKUP(BL27,Destinations!$B$3:$D$200,2),0)</f>
        <v>0</v>
      </c>
      <c r="BQ27" s="11">
        <f>IF(BM27&gt;1,VLOOKUP(BM27,Destinations!$B$3:$D$200,2),0)</f>
        <v>0</v>
      </c>
      <c r="BR27" s="11">
        <f>IF(BN27&gt;1,VLOOKUP(BN27,Destinations!$B$3:$D$200,2),0)</f>
        <v>0</v>
      </c>
      <c r="BS27" s="8">
        <f>IF(BL27&gt;0,VLOOKUP(BL27,Destinations!$B$3:$D$200,3),0)</f>
        <v>0</v>
      </c>
      <c r="BT27" s="8">
        <f>IF(BM27&gt;0,VLOOKUP(BM27,Destinations!$B$3:$D$200,3),0)</f>
        <v>0</v>
      </c>
      <c r="BU27" s="8">
        <f>IF(BN27&gt;0,VLOOKUP(BN27,Destinations!$B$3:$D$200,3),0)</f>
        <v>0</v>
      </c>
      <c r="BV27" s="8">
        <f>IF(BO27=0,Destinations!$G$3,VLOOKUP(BO27,Destinations!$B$3:$D$147,3))</f>
        <v>8</v>
      </c>
      <c r="BX27" s="13">
        <f t="shared" si="10"/>
        <v>1328</v>
      </c>
      <c r="BY27" s="20">
        <f t="shared" si="11"/>
        <v>1336</v>
      </c>
      <c r="BZ27" s="8">
        <v>14</v>
      </c>
      <c r="CA27" s="12">
        <v>2</v>
      </c>
      <c r="CB27" s="12"/>
      <c r="CC27" s="12"/>
      <c r="CD27" s="12"/>
      <c r="CE27" s="11" t="str">
        <f>IF(CA27&gt;=1,VLOOKUP(CA27,Destinations!$B$3:$D$200,2),0)</f>
        <v>Weekend - Home</v>
      </c>
      <c r="CF27" s="11">
        <f>IF(CB27&gt;1,VLOOKUP(CB27,Destinations!$B$3:$D$200,2),0)</f>
        <v>0</v>
      </c>
      <c r="CG27" s="11">
        <f>IF(CC27&gt;1,VLOOKUP(CC27,Destinations!$B$3:$D$200,2),0)</f>
        <v>0</v>
      </c>
      <c r="CH27" s="8">
        <f>IF(CA27&gt;0,VLOOKUP(CA27,Destinations!$B$3:$D$200,3),0)</f>
        <v>0</v>
      </c>
      <c r="CI27" s="8">
        <f>IF(CB27&gt;0,VLOOKUP(CB27,Destinations!$B$3:$D$200,3),0)</f>
        <v>0</v>
      </c>
      <c r="CJ27" s="8">
        <f>IF(CC27&gt;0,VLOOKUP(CC27,Destinations!$B$3:$D$200,3),0)</f>
        <v>0</v>
      </c>
      <c r="CK27" s="8">
        <f>IF(CD27=0,Destinations!$G$3,VLOOKUP(CD27,Destinations!$B$3:$D$147,3))</f>
        <v>8</v>
      </c>
      <c r="CM27" s="13">
        <f t="shared" si="12"/>
        <v>1576</v>
      </c>
      <c r="CN27" s="20">
        <f t="shared" si="13"/>
        <v>1584</v>
      </c>
      <c r="CO27" s="8">
        <v>14</v>
      </c>
      <c r="CP27" s="12"/>
      <c r="CQ27" s="12"/>
      <c r="CR27" s="12"/>
      <c r="CS27" s="12"/>
      <c r="CT27" s="11">
        <f>IF(CP27&gt;=1,VLOOKUP(CP27,Destinations!$B$3:$D$200,2),0)</f>
        <v>0</v>
      </c>
      <c r="CU27" s="11">
        <f>IF(CQ27&gt;1,VLOOKUP(CQ27,Destinations!$B$3:$D$200,2),0)</f>
        <v>0</v>
      </c>
      <c r="CV27" s="11">
        <f>IF(CR27&gt;1,VLOOKUP(CR27,Destinations!$B$3:$D$200,2),0)</f>
        <v>0</v>
      </c>
      <c r="CW27" s="8">
        <f>IF(CP27&gt;0,VLOOKUP(CP27,Destinations!$B$3:$D$200,3),0)</f>
        <v>0</v>
      </c>
      <c r="CX27" s="8">
        <f>IF(CQ27&gt;0,VLOOKUP(CQ27,Destinations!$B$3:$D$200,3),0)</f>
        <v>0</v>
      </c>
      <c r="CY27" s="8">
        <f>IF(CR27&gt;0,VLOOKUP(CR27,Destinations!$B$3:$D$200,3),0)</f>
        <v>0</v>
      </c>
      <c r="CZ27" s="8">
        <f>IF(CS27=0,Destinations!$G$3,VLOOKUP(CS27,Destinations!$B$3:$D$147,3))</f>
        <v>8</v>
      </c>
      <c r="DB27" s="13">
        <f t="shared" si="14"/>
        <v>1816</v>
      </c>
      <c r="DC27" s="20">
        <f t="shared" si="15"/>
        <v>1824</v>
      </c>
      <c r="DD27" s="8">
        <v>14</v>
      </c>
      <c r="DE27" s="12"/>
      <c r="DF27" s="12"/>
      <c r="DG27" s="12"/>
      <c r="DH27" s="12"/>
      <c r="DI27" s="11">
        <f>IF(DE27&gt;=1,VLOOKUP(DE27,Destinations!$B$3:$D$200,2),0)</f>
        <v>0</v>
      </c>
      <c r="DJ27" s="11">
        <f>IF(DF27&gt;1,VLOOKUP(DF27,Destinations!$B$3:$D$200,2),0)</f>
        <v>0</v>
      </c>
      <c r="DK27" s="11">
        <f>IF(DG27&gt;1,VLOOKUP(DG27,Destinations!$B$3:$D$200,2),0)</f>
        <v>0</v>
      </c>
      <c r="DL27" s="8">
        <f>IF(DE27&gt;0,VLOOKUP(DE27,Destinations!$B$3:$D$200,3),0)</f>
        <v>0</v>
      </c>
      <c r="DM27" s="8">
        <f>IF(DF27&gt;0,VLOOKUP(DF27,Destinations!$B$3:$D$200,3),0)</f>
        <v>0</v>
      </c>
      <c r="DN27" s="8">
        <f>IF(DG27&gt;0,VLOOKUP(DG27,Destinations!$B$3:$D$200,3),0)</f>
        <v>0</v>
      </c>
      <c r="DO27" s="8">
        <f>IF(DH27=0,Destinations!$G$3,VLOOKUP(DH27,Destinations!$B$3:$D$147,3))</f>
        <v>8</v>
      </c>
      <c r="DQ27" s="13">
        <f t="shared" si="16"/>
        <v>2064</v>
      </c>
      <c r="DR27" s="20">
        <f t="shared" si="17"/>
        <v>2072</v>
      </c>
      <c r="DS27" s="8">
        <v>14</v>
      </c>
      <c r="DT27" s="12"/>
      <c r="DU27" s="12"/>
      <c r="DV27" s="12"/>
      <c r="DW27" s="12"/>
      <c r="DX27" s="11">
        <f>IF(DT27&gt;=1,VLOOKUP(DT27,Destinations!$B$3:$D$200,2),0)</f>
        <v>0</v>
      </c>
      <c r="DY27" s="11">
        <f>IF(DU27&gt;1,VLOOKUP(DU27,Destinations!$B$3:$D$200,2),0)</f>
        <v>0</v>
      </c>
      <c r="DZ27" s="11">
        <f>IF(DV27&gt;1,VLOOKUP(DV27,Destinations!$B$3:$D$200,2),0)</f>
        <v>0</v>
      </c>
      <c r="EA27" s="8">
        <f>IF(DT27&gt;0,VLOOKUP(DT27,Destinations!$B$3:$D$200,3),0)</f>
        <v>0</v>
      </c>
      <c r="EB27" s="8">
        <f>IF(DU27&gt;0,VLOOKUP(DU27,Destinations!$B$3:$D$200,3),0)</f>
        <v>0</v>
      </c>
      <c r="EC27" s="8">
        <f>IF(DV27&gt;0,VLOOKUP(DV27,Destinations!$B$3:$D$200,3),0)</f>
        <v>0</v>
      </c>
      <c r="ED27" s="8">
        <f>IF(DW27=0,Destinations!$G$3,VLOOKUP(DW27,Destinations!$B$3:$D$147,3))</f>
        <v>8</v>
      </c>
      <c r="EF27" s="13">
        <f t="shared" si="18"/>
        <v>2304</v>
      </c>
      <c r="EG27" s="20">
        <f t="shared" si="19"/>
        <v>2312</v>
      </c>
      <c r="EH27" s="8">
        <v>14</v>
      </c>
      <c r="EI27" s="12"/>
      <c r="EJ27" s="12"/>
      <c r="EK27" s="12"/>
      <c r="EL27" s="12"/>
      <c r="EM27" s="11">
        <f>IF(EI27&gt;=1,VLOOKUP(EI27,Destinations!$B$3:$D$200,2),0)</f>
        <v>0</v>
      </c>
      <c r="EN27" s="11">
        <f>IF(EJ27&gt;1,VLOOKUP(EJ27,Destinations!$B$3:$D$200,2),0)</f>
        <v>0</v>
      </c>
      <c r="EO27" s="11">
        <f>IF(EK27&gt;1,VLOOKUP(EK27,Destinations!$B$3:$D$200,2),0)</f>
        <v>0</v>
      </c>
      <c r="EP27" s="8">
        <f>IF(EI27&gt;0,VLOOKUP(EI27,Destinations!$B$3:$D$200,3),0)</f>
        <v>0</v>
      </c>
      <c r="EQ27" s="8">
        <f>IF(EJ27&gt;0,VLOOKUP(EJ27,Destinations!$B$3:$D$200,3),0)</f>
        <v>0</v>
      </c>
      <c r="ER27" s="8">
        <f>IF(EK27&gt;0,VLOOKUP(EK27,Destinations!$B$3:$D$200,3),0)</f>
        <v>0</v>
      </c>
      <c r="ES27" s="8">
        <f>IF(EL27=0,Destinations!$G$3,VLOOKUP(EL27,Destinations!$B$3:$D$147,3))</f>
        <v>8</v>
      </c>
      <c r="EU27" s="13">
        <f t="shared" si="20"/>
        <v>2552</v>
      </c>
      <c r="EV27" s="20">
        <f t="shared" si="21"/>
        <v>2560</v>
      </c>
      <c r="EW27" s="8">
        <v>14</v>
      </c>
      <c r="EX27" s="12">
        <v>2</v>
      </c>
      <c r="EY27" s="12"/>
      <c r="EZ27" s="12"/>
      <c r="FA27" s="12"/>
      <c r="FB27" s="11" t="str">
        <f>IF(EX27&gt;=1,VLOOKUP(EX27,Destinations!$B$3:$D$200,2),0)</f>
        <v>Weekend - Home</v>
      </c>
      <c r="FC27" s="11">
        <f>IF(EY27&gt;1,VLOOKUP(EY27,Destinations!$B$3:$D$200,2),0)</f>
        <v>0</v>
      </c>
      <c r="FD27" s="11">
        <f>IF(EZ27&gt;1,VLOOKUP(EZ27,Destinations!$B$3:$D$200,2),0)</f>
        <v>0</v>
      </c>
      <c r="FE27" s="8">
        <f>IF(EX27&gt;0,VLOOKUP(EX27,Destinations!$B$3:$D$200,3),0)</f>
        <v>0</v>
      </c>
      <c r="FF27" s="8">
        <f>IF(EY27&gt;0,VLOOKUP(EY27,Destinations!$B$3:$D$200,3),0)</f>
        <v>0</v>
      </c>
      <c r="FG27" s="8">
        <f>IF(EZ27&gt;0,VLOOKUP(EZ27,Destinations!$B$3:$D$200,3),0)</f>
        <v>0</v>
      </c>
      <c r="FH27" s="8">
        <f>IF(FA27=0,Destinations!$G$3,VLOOKUP(FA27,Destinations!$B$3:$D$147,3))</f>
        <v>8</v>
      </c>
      <c r="FJ27" s="13">
        <f t="shared" si="22"/>
        <v>2800</v>
      </c>
      <c r="FK27" s="20">
        <f t="shared" si="23"/>
        <v>2808</v>
      </c>
      <c r="FL27" s="8">
        <v>14</v>
      </c>
      <c r="FM27" s="12"/>
      <c r="FN27" s="12"/>
      <c r="FO27" s="12"/>
      <c r="FP27" s="12"/>
      <c r="FQ27" s="11">
        <f>IF(FM27&gt;=1,VLOOKUP(FM27,Destinations!$B$3:$D$200,2),0)</f>
        <v>0</v>
      </c>
      <c r="FR27" s="11">
        <f>IF(FN27&gt;1,VLOOKUP(FN27,Destinations!$B$3:$D$200,2),0)</f>
        <v>0</v>
      </c>
      <c r="FS27" s="11">
        <f>IF(FO27&gt;1,VLOOKUP(FO27,Destinations!$B$3:$D$200,2),0)</f>
        <v>0</v>
      </c>
      <c r="FT27" s="8">
        <f>IF(FM27&gt;0,VLOOKUP(FM27,Destinations!$B$3:$D$200,3),0)</f>
        <v>0</v>
      </c>
      <c r="FU27" s="8">
        <f>IF(FN27&gt;0,VLOOKUP(FN27,Destinations!$B$3:$D$200,3),0)</f>
        <v>0</v>
      </c>
      <c r="FV27" s="8">
        <f>IF(FO27&gt;0,VLOOKUP(FO27,Destinations!$B$3:$D$200,3),0)</f>
        <v>0</v>
      </c>
      <c r="FW27" s="8">
        <f>IF(FP27=0,Destinations!$G$3,VLOOKUP(FP27,Destinations!$B$3:$D$147,3))</f>
        <v>8</v>
      </c>
    </row>
    <row r="28" spans="1:179" ht="12.75">
      <c r="A28" s="20">
        <f t="shared" si="0"/>
        <v>112</v>
      </c>
      <c r="B28" s="20">
        <f t="shared" si="1"/>
        <v>120</v>
      </c>
      <c r="C28" s="8">
        <v>15</v>
      </c>
      <c r="D28" s="12"/>
      <c r="E28" s="12"/>
      <c r="F28" s="12"/>
      <c r="G28" s="12"/>
      <c r="H28" s="11">
        <f>IF(D28&gt;=1,VLOOKUP(D28,Destinations!$B$3:$D$200,2),0)</f>
        <v>0</v>
      </c>
      <c r="I28" s="11">
        <f>IF(E28&gt;=1,VLOOKUP(E28,Destinations!$B$3:$D$200,2),0)</f>
        <v>0</v>
      </c>
      <c r="J28" s="11">
        <f>IF(F28&gt;=1,VLOOKUP(F28,Destinations!$B$3:$D$200,2),0)</f>
        <v>0</v>
      </c>
      <c r="K28" s="8">
        <f>IF(D28&gt;0,VLOOKUP(D28,Destinations!$B$3:$D$200,3),0)</f>
        <v>0</v>
      </c>
      <c r="L28" s="8">
        <f>IF(E28&gt;0,VLOOKUP(E28,Destinations!$B$3:$D$200,3),0)</f>
        <v>0</v>
      </c>
      <c r="M28" s="8">
        <f>IF(F28&gt;0,VLOOKUP(F28,Destinations!$B$3:$D$200,3),0)</f>
        <v>0</v>
      </c>
      <c r="N28" s="8">
        <f>IF(G28=0,Destinations!$G$3,VLOOKUP(G28,Destinations!$B$3:$D$200,3))</f>
        <v>8</v>
      </c>
      <c r="P28" s="13">
        <f t="shared" si="2"/>
        <v>360</v>
      </c>
      <c r="Q28" s="20">
        <f t="shared" si="3"/>
        <v>368</v>
      </c>
      <c r="R28" s="8">
        <v>15</v>
      </c>
      <c r="S28" s="12">
        <v>1</v>
      </c>
      <c r="T28" s="12"/>
      <c r="U28" s="12"/>
      <c r="V28" s="12"/>
      <c r="W28" s="11">
        <f>IF(S28&gt;1,VLOOKUP(S28,Destinations!$B$3:$D$200,2),0)</f>
        <v>0</v>
      </c>
      <c r="X28" s="11">
        <f>IF(T28&gt;1,VLOOKUP(T28,Destinations!$B$3:$D$200,2),0)</f>
        <v>0</v>
      </c>
      <c r="Y28" s="11">
        <f>IF(U28&gt;1,VLOOKUP(U28,Destinations!$B$3:$D$200,2),0)</f>
        <v>0</v>
      </c>
      <c r="Z28" s="8">
        <f>IF(S28&gt;0,VLOOKUP(S28,Destinations!$B$3:$D$200,3),0)</f>
        <v>0</v>
      </c>
      <c r="AA28" s="8">
        <f>IF(T28&gt;0,VLOOKUP(T28,Destinations!$B$3:$D$200,3),0)</f>
        <v>0</v>
      </c>
      <c r="AB28" s="8">
        <f>IF(U28&gt;0,VLOOKUP(U28,Destinations!$B$3:$D$200,3),0)</f>
        <v>0</v>
      </c>
      <c r="AC28" s="8">
        <f>IF(V28=0,Destinations!$G$3,VLOOKUP(V28,Destinations!$B$3:$D$200,3))</f>
        <v>8</v>
      </c>
      <c r="AE28" s="13">
        <f t="shared" si="4"/>
        <v>600</v>
      </c>
      <c r="AF28" s="20">
        <f t="shared" si="5"/>
        <v>608</v>
      </c>
      <c r="AG28" s="8">
        <v>15</v>
      </c>
      <c r="AH28" s="12">
        <v>2</v>
      </c>
      <c r="AI28" s="12"/>
      <c r="AJ28" s="12"/>
      <c r="AK28" s="12"/>
      <c r="AL28" s="11" t="str">
        <f>IF(AH28&gt;=1,VLOOKUP(AH28,Destinations!$B$3:$D$200,2),0)</f>
        <v>Weekend - Home</v>
      </c>
      <c r="AM28" s="11">
        <f>IF(AI28&gt;1,VLOOKUP(AI28,Destinations!$B$3:$D$200,2),0)</f>
        <v>0</v>
      </c>
      <c r="AN28" s="11">
        <f>IF(AJ28&gt;1,VLOOKUP(AJ28,Destinations!$B$3:$D$200,2),0)</f>
        <v>0</v>
      </c>
      <c r="AO28" s="8">
        <f>IF(AH28&gt;0,VLOOKUP(AH28,Destinations!$B$3:$D$200,3),0)</f>
        <v>0</v>
      </c>
      <c r="AP28" s="8">
        <f>IF(AI28&gt;0,VLOOKUP(AI28,Destinations!$B$3:$D$200,3),0)</f>
        <v>0</v>
      </c>
      <c r="AQ28" s="8">
        <f>IF(AJ28&gt;0,VLOOKUP(AJ28,Destinations!$B$3:$D$200,3),0)</f>
        <v>0</v>
      </c>
      <c r="AR28" s="8">
        <f>IF(AK28=0,Destinations!$G$3,0)</f>
        <v>8</v>
      </c>
      <c r="AT28" s="13">
        <f t="shared" si="6"/>
        <v>848</v>
      </c>
      <c r="AU28" s="20">
        <f t="shared" si="7"/>
        <v>856</v>
      </c>
      <c r="AV28" s="8">
        <v>15</v>
      </c>
      <c r="AW28" s="12"/>
      <c r="AX28" s="12"/>
      <c r="AY28" s="12"/>
      <c r="AZ28" s="12"/>
      <c r="BA28" s="11">
        <f>IF(AW28&gt;=1,VLOOKUP(AW28,Destinations!$B$3:$D$200,2),0)</f>
        <v>0</v>
      </c>
      <c r="BB28" s="11">
        <f>IF(AX28&gt;1,VLOOKUP(AX28,Destinations!$B$3:$D$200,2),0)</f>
        <v>0</v>
      </c>
      <c r="BC28" s="11">
        <f>IF(AY28&gt;1,VLOOKUP(AY28,Destinations!$B$3:$D$200,2),0)</f>
        <v>0</v>
      </c>
      <c r="BD28" s="8">
        <f>IF(AW28&gt;0,VLOOKUP(AW28,Destinations!$B$3:$D$200,3),0)</f>
        <v>0</v>
      </c>
      <c r="BE28" s="8">
        <f>IF(AX28&gt;0,VLOOKUP(AX28,Destinations!$B$3:$D$200,3),0)</f>
        <v>0</v>
      </c>
      <c r="BF28" s="8">
        <f>IF(AY28&gt;0,VLOOKUP(AY28,Destinations!$B$3:$D$200,3),0)</f>
        <v>0</v>
      </c>
      <c r="BG28" s="8">
        <f>IF(AZ28=0,Destinations!$G$3,0)</f>
        <v>8</v>
      </c>
      <c r="BI28" s="13">
        <f t="shared" si="8"/>
        <v>1088</v>
      </c>
      <c r="BJ28" s="20">
        <f t="shared" si="9"/>
        <v>1096</v>
      </c>
      <c r="BK28" s="8">
        <v>15</v>
      </c>
      <c r="BL28" s="12"/>
      <c r="BM28" s="12"/>
      <c r="BN28" s="12"/>
      <c r="BO28" s="12"/>
      <c r="BP28" s="11">
        <f>IF(BL28&gt;=1,VLOOKUP(BL28,Destinations!$B$3:$D$200,2),0)</f>
        <v>0</v>
      </c>
      <c r="BQ28" s="11">
        <f>IF(BM28&gt;1,VLOOKUP(BM28,Destinations!$B$3:$D$200,2),0)</f>
        <v>0</v>
      </c>
      <c r="BR28" s="11">
        <f>IF(BN28&gt;1,VLOOKUP(BN28,Destinations!$B$3:$D$200,2),0)</f>
        <v>0</v>
      </c>
      <c r="BS28" s="8">
        <f>IF(BL28&gt;0,VLOOKUP(BL28,Destinations!$B$3:$D$200,3),0)</f>
        <v>0</v>
      </c>
      <c r="BT28" s="8">
        <f>IF(BM28&gt;0,VLOOKUP(BM28,Destinations!$B$3:$D$200,3),0)</f>
        <v>0</v>
      </c>
      <c r="BU28" s="8">
        <f>IF(BN28&gt;0,VLOOKUP(BN28,Destinations!$B$3:$D$200,3),0)</f>
        <v>0</v>
      </c>
      <c r="BV28" s="8">
        <f>IF(BO28=0,Destinations!$G$3,VLOOKUP(BO28,Destinations!$B$3:$D$147,3))</f>
        <v>8</v>
      </c>
      <c r="BX28" s="13">
        <f t="shared" si="10"/>
        <v>1336</v>
      </c>
      <c r="BY28" s="20">
        <f t="shared" si="11"/>
        <v>1344</v>
      </c>
      <c r="BZ28" s="8">
        <v>15</v>
      </c>
      <c r="CA28" s="12"/>
      <c r="CB28" s="12"/>
      <c r="CC28" s="12"/>
      <c r="CD28" s="12"/>
      <c r="CE28" s="11">
        <f>IF(CA28&gt;=1,VLOOKUP(CA28,Destinations!$B$3:$D$200,2),0)</f>
        <v>0</v>
      </c>
      <c r="CF28" s="11">
        <f>IF(CB28&gt;1,VLOOKUP(CB28,Destinations!$B$3:$D$200,2),0)</f>
        <v>0</v>
      </c>
      <c r="CG28" s="11">
        <f>IF(CC28&gt;1,VLOOKUP(CC28,Destinations!$B$3:$D$200,2),0)</f>
        <v>0</v>
      </c>
      <c r="CH28" s="8">
        <f>IF(CA28&gt;0,VLOOKUP(CA28,Destinations!$B$3:$D$200,3),0)</f>
        <v>0</v>
      </c>
      <c r="CI28" s="8">
        <f>IF(CB28&gt;0,VLOOKUP(CB28,Destinations!$B$3:$D$200,3),0)</f>
        <v>0</v>
      </c>
      <c r="CJ28" s="8">
        <f>IF(CC28&gt;0,VLOOKUP(CC28,Destinations!$B$3:$D$200,3),0)</f>
        <v>0</v>
      </c>
      <c r="CK28" s="8">
        <f>IF(CD28=0,Destinations!$G$3,VLOOKUP(CD28,Destinations!$B$3:$D$147,3))</f>
        <v>8</v>
      </c>
      <c r="CM28" s="13">
        <f t="shared" si="12"/>
        <v>1584</v>
      </c>
      <c r="CN28" s="20">
        <f t="shared" si="13"/>
        <v>1592</v>
      </c>
      <c r="CO28" s="8">
        <v>15</v>
      </c>
      <c r="CP28" s="12"/>
      <c r="CQ28" s="12"/>
      <c r="CR28" s="12"/>
      <c r="CS28" s="12"/>
      <c r="CT28" s="11">
        <f>IF(CP28&gt;=1,VLOOKUP(CP28,Destinations!$B$3:$D$200,2),0)</f>
        <v>0</v>
      </c>
      <c r="CU28" s="11">
        <f>IF(CQ28&gt;1,VLOOKUP(CQ28,Destinations!$B$3:$D$200,2),0)</f>
        <v>0</v>
      </c>
      <c r="CV28" s="11">
        <f>IF(CR28&gt;1,VLOOKUP(CR28,Destinations!$B$3:$D$200,2),0)</f>
        <v>0</v>
      </c>
      <c r="CW28" s="8">
        <f>IF(CP28&gt;0,VLOOKUP(CP28,Destinations!$B$3:$D$200,3),0)</f>
        <v>0</v>
      </c>
      <c r="CX28" s="8">
        <f>IF(CQ28&gt;0,VLOOKUP(CQ28,Destinations!$B$3:$D$200,3),0)</f>
        <v>0</v>
      </c>
      <c r="CY28" s="8">
        <f>IF(CR28&gt;0,VLOOKUP(CR28,Destinations!$B$3:$D$200,3),0)</f>
        <v>0</v>
      </c>
      <c r="CZ28" s="8">
        <f>IF(CS28=0,Destinations!$G$3,VLOOKUP(CS28,Destinations!$B$3:$D$147,3))</f>
        <v>8</v>
      </c>
      <c r="DB28" s="13">
        <f t="shared" si="14"/>
        <v>1824</v>
      </c>
      <c r="DC28" s="20">
        <f t="shared" si="15"/>
        <v>1832</v>
      </c>
      <c r="DD28" s="8">
        <v>15</v>
      </c>
      <c r="DE28" s="12">
        <v>2</v>
      </c>
      <c r="DF28" s="12"/>
      <c r="DG28" s="12"/>
      <c r="DH28" s="12"/>
      <c r="DI28" s="11" t="str">
        <f>IF(DE28&gt;=1,VLOOKUP(DE28,Destinations!$B$3:$D$200,2),0)</f>
        <v>Weekend - Home</v>
      </c>
      <c r="DJ28" s="11">
        <f>IF(DF28&gt;1,VLOOKUP(DF28,Destinations!$B$3:$D$200,2),0)</f>
        <v>0</v>
      </c>
      <c r="DK28" s="11">
        <f>IF(DG28&gt;1,VLOOKUP(DG28,Destinations!$B$3:$D$200,2),0)</f>
        <v>0</v>
      </c>
      <c r="DL28" s="8">
        <f>IF(DE28&gt;0,VLOOKUP(DE28,Destinations!$B$3:$D$200,3),0)</f>
        <v>0</v>
      </c>
      <c r="DM28" s="8">
        <f>IF(DF28&gt;0,VLOOKUP(DF28,Destinations!$B$3:$D$200,3),0)</f>
        <v>0</v>
      </c>
      <c r="DN28" s="8">
        <f>IF(DG28&gt;0,VLOOKUP(DG28,Destinations!$B$3:$D$200,3),0)</f>
        <v>0</v>
      </c>
      <c r="DO28" s="8">
        <f>IF(DH28=0,Destinations!$G$3,VLOOKUP(DH28,Destinations!$B$3:$D$147,3))</f>
        <v>8</v>
      </c>
      <c r="DQ28" s="13">
        <f t="shared" si="16"/>
        <v>2072</v>
      </c>
      <c r="DR28" s="20">
        <f t="shared" si="17"/>
        <v>2080</v>
      </c>
      <c r="DS28" s="8">
        <v>15</v>
      </c>
      <c r="DT28" s="12"/>
      <c r="DU28" s="12"/>
      <c r="DV28" s="12"/>
      <c r="DW28" s="12"/>
      <c r="DX28" s="11">
        <f>IF(DT28&gt;=1,VLOOKUP(DT28,Destinations!$B$3:$D$200,2),0)</f>
        <v>0</v>
      </c>
      <c r="DY28" s="11">
        <f>IF(DU28&gt;1,VLOOKUP(DU28,Destinations!$B$3:$D$200,2),0)</f>
        <v>0</v>
      </c>
      <c r="DZ28" s="11">
        <f>IF(DV28&gt;1,VLOOKUP(DV28,Destinations!$B$3:$D$200,2),0)</f>
        <v>0</v>
      </c>
      <c r="EA28" s="8">
        <f>IF(DT28&gt;0,VLOOKUP(DT28,Destinations!$B$3:$D$200,3),0)</f>
        <v>0</v>
      </c>
      <c r="EB28" s="8">
        <f>IF(DU28&gt;0,VLOOKUP(DU28,Destinations!$B$3:$D$200,3),0)</f>
        <v>0</v>
      </c>
      <c r="EC28" s="8">
        <f>IF(DV28&gt;0,VLOOKUP(DV28,Destinations!$B$3:$D$200,3),0)</f>
        <v>0</v>
      </c>
      <c r="ED28" s="8">
        <f>IF(DW28=0,Destinations!$G$3,VLOOKUP(DW28,Destinations!$B$3:$D$147,3))</f>
        <v>8</v>
      </c>
      <c r="EF28" s="13">
        <f t="shared" si="18"/>
        <v>2312</v>
      </c>
      <c r="EG28" s="20">
        <f t="shared" si="19"/>
        <v>2320</v>
      </c>
      <c r="EH28" s="8">
        <v>15</v>
      </c>
      <c r="EI28" s="12"/>
      <c r="EJ28" s="12"/>
      <c r="EK28" s="12"/>
      <c r="EL28" s="12"/>
      <c r="EM28" s="11">
        <f>IF(EI28&gt;=1,VLOOKUP(EI28,Destinations!$B$3:$D$200,2),0)</f>
        <v>0</v>
      </c>
      <c r="EN28" s="11">
        <f>IF(EJ28&gt;1,VLOOKUP(EJ28,Destinations!$B$3:$D$200,2),0)</f>
        <v>0</v>
      </c>
      <c r="EO28" s="11">
        <f>IF(EK28&gt;1,VLOOKUP(EK28,Destinations!$B$3:$D$200,2),0)</f>
        <v>0</v>
      </c>
      <c r="EP28" s="8">
        <f>IF(EI28&gt;0,VLOOKUP(EI28,Destinations!$B$3:$D$200,3),0)</f>
        <v>0</v>
      </c>
      <c r="EQ28" s="8">
        <f>IF(EJ28&gt;0,VLOOKUP(EJ28,Destinations!$B$3:$D$200,3),0)</f>
        <v>0</v>
      </c>
      <c r="ER28" s="8">
        <f>IF(EK28&gt;0,VLOOKUP(EK28,Destinations!$B$3:$D$200,3),0)</f>
        <v>0</v>
      </c>
      <c r="ES28" s="8">
        <f>IF(EL28=0,Destinations!$G$3,VLOOKUP(EL28,Destinations!$B$3:$D$147,3))</f>
        <v>8</v>
      </c>
      <c r="EU28" s="13">
        <f t="shared" si="20"/>
        <v>2560</v>
      </c>
      <c r="EV28" s="20">
        <f t="shared" si="21"/>
        <v>2568</v>
      </c>
      <c r="EW28" s="8">
        <v>15</v>
      </c>
      <c r="EX28" s="12">
        <v>2</v>
      </c>
      <c r="EY28" s="12"/>
      <c r="EZ28" s="12"/>
      <c r="FA28" s="12"/>
      <c r="FB28" s="11" t="str">
        <f>IF(EX28&gt;=1,VLOOKUP(EX28,Destinations!$B$3:$D$200,2),0)</f>
        <v>Weekend - Home</v>
      </c>
      <c r="FC28" s="11">
        <f>IF(EY28&gt;1,VLOOKUP(EY28,Destinations!$B$3:$D$200,2),0)</f>
        <v>0</v>
      </c>
      <c r="FD28" s="11">
        <f>IF(EZ28&gt;1,VLOOKUP(EZ28,Destinations!$B$3:$D$200,2),0)</f>
        <v>0</v>
      </c>
      <c r="FE28" s="8">
        <f>IF(EX28&gt;0,VLOOKUP(EX28,Destinations!$B$3:$D$200,3),0)</f>
        <v>0</v>
      </c>
      <c r="FF28" s="8">
        <f>IF(EY28&gt;0,VLOOKUP(EY28,Destinations!$B$3:$D$200,3),0)</f>
        <v>0</v>
      </c>
      <c r="FG28" s="8">
        <f>IF(EZ28&gt;0,VLOOKUP(EZ28,Destinations!$B$3:$D$200,3),0)</f>
        <v>0</v>
      </c>
      <c r="FH28" s="8">
        <f>IF(FA28=0,Destinations!$G$3,VLOOKUP(FA28,Destinations!$B$3:$D$147,3))</f>
        <v>8</v>
      </c>
      <c r="FJ28" s="13">
        <f t="shared" si="22"/>
        <v>2808</v>
      </c>
      <c r="FK28" s="20">
        <f t="shared" si="23"/>
        <v>2816</v>
      </c>
      <c r="FL28" s="8">
        <v>15</v>
      </c>
      <c r="FM28" s="12"/>
      <c r="FN28" s="12"/>
      <c r="FO28" s="12"/>
      <c r="FP28" s="12"/>
      <c r="FQ28" s="11">
        <f>IF(FM28&gt;=1,VLOOKUP(FM28,Destinations!$B$3:$D$200,2),0)</f>
        <v>0</v>
      </c>
      <c r="FR28" s="11">
        <f>IF(FN28&gt;1,VLOOKUP(FN28,Destinations!$B$3:$D$200,2),0)</f>
        <v>0</v>
      </c>
      <c r="FS28" s="11">
        <f>IF(FO28&gt;1,VLOOKUP(FO28,Destinations!$B$3:$D$200,2),0)</f>
        <v>0</v>
      </c>
      <c r="FT28" s="8">
        <f>IF(FM28&gt;0,VLOOKUP(FM28,Destinations!$B$3:$D$200,3),0)</f>
        <v>0</v>
      </c>
      <c r="FU28" s="8">
        <f>IF(FN28&gt;0,VLOOKUP(FN28,Destinations!$B$3:$D$200,3),0)</f>
        <v>0</v>
      </c>
      <c r="FV28" s="8">
        <f>IF(FO28&gt;0,VLOOKUP(FO28,Destinations!$B$3:$D$200,3),0)</f>
        <v>0</v>
      </c>
      <c r="FW28" s="8">
        <f>IF(FP28=0,Destinations!$G$3,VLOOKUP(FP28,Destinations!$B$3:$D$147,3))</f>
        <v>8</v>
      </c>
    </row>
    <row r="29" spans="1:179" ht="12.75">
      <c r="A29" s="20">
        <f t="shared" si="0"/>
        <v>120</v>
      </c>
      <c r="B29" s="20">
        <f t="shared" si="1"/>
        <v>128</v>
      </c>
      <c r="C29" s="8">
        <v>16</v>
      </c>
      <c r="D29" s="12"/>
      <c r="E29" s="12"/>
      <c r="F29" s="12"/>
      <c r="G29" s="12"/>
      <c r="H29" s="11">
        <f>IF(D29&gt;=1,VLOOKUP(D29,Destinations!$B$3:$D$200,2),0)</f>
        <v>0</v>
      </c>
      <c r="I29" s="11">
        <f>IF(E29&gt;=1,VLOOKUP(E29,Destinations!$B$3:$D$200,2),0)</f>
        <v>0</v>
      </c>
      <c r="J29" s="11">
        <f>IF(F29&gt;=1,VLOOKUP(F29,Destinations!$B$3:$D$200,2),0)</f>
        <v>0</v>
      </c>
      <c r="K29" s="8">
        <f>IF(D29&gt;0,VLOOKUP(D29,Destinations!$B$3:$D$200,3),0)</f>
        <v>0</v>
      </c>
      <c r="L29" s="8">
        <f>IF(E29&gt;0,VLOOKUP(E29,Destinations!$B$3:$D$200,3),0)</f>
        <v>0</v>
      </c>
      <c r="M29" s="8">
        <f>IF(F29&gt;0,VLOOKUP(F29,Destinations!$B$3:$D$200,3),0)</f>
        <v>0</v>
      </c>
      <c r="N29" s="8">
        <f>IF(G29=0,Destinations!$G$3,VLOOKUP(G29,Destinations!$B$3:$D$200,3))</f>
        <v>8</v>
      </c>
      <c r="P29" s="13">
        <f t="shared" si="2"/>
        <v>368</v>
      </c>
      <c r="Q29" s="20">
        <f t="shared" si="3"/>
        <v>376</v>
      </c>
      <c r="R29" s="8">
        <v>16</v>
      </c>
      <c r="S29" s="12">
        <v>2</v>
      </c>
      <c r="T29" s="12"/>
      <c r="U29" s="12"/>
      <c r="V29" s="12"/>
      <c r="W29" s="11" t="str">
        <f>IF(S29&gt;1,VLOOKUP(S29,Destinations!$B$3:$D$200,2),0)</f>
        <v>Weekend - Home</v>
      </c>
      <c r="X29" s="11">
        <f>IF(T29&gt;1,VLOOKUP(T29,Destinations!$B$3:$D$200,2),0)</f>
        <v>0</v>
      </c>
      <c r="Y29" s="11">
        <f>IF(U29&gt;1,VLOOKUP(U29,Destinations!$B$3:$D$200,2),0)</f>
        <v>0</v>
      </c>
      <c r="Z29" s="8">
        <f>IF(S29&gt;0,VLOOKUP(S29,Destinations!$B$3:$D$200,3),0)</f>
        <v>0</v>
      </c>
      <c r="AA29" s="8">
        <f>IF(T29&gt;0,VLOOKUP(T29,Destinations!$B$3:$D$200,3),0)</f>
        <v>0</v>
      </c>
      <c r="AB29" s="8">
        <f>IF(U29&gt;0,VLOOKUP(U29,Destinations!$B$3:$D$200,3),0)</f>
        <v>0</v>
      </c>
      <c r="AC29" s="8">
        <f>IF(V29=0,Destinations!$G$3,VLOOKUP(V29,Destinations!$B$3:$D$200,3))</f>
        <v>8</v>
      </c>
      <c r="AE29" s="13">
        <f t="shared" si="4"/>
        <v>608</v>
      </c>
      <c r="AF29" s="20">
        <f t="shared" si="5"/>
        <v>616</v>
      </c>
      <c r="AG29" s="8">
        <v>16</v>
      </c>
      <c r="AH29" s="12"/>
      <c r="AI29" s="12"/>
      <c r="AJ29" s="12"/>
      <c r="AK29" s="12"/>
      <c r="AL29" s="11">
        <f>IF(AH29&gt;=1,VLOOKUP(AH29,Destinations!$B$3:$D$200,2),0)</f>
        <v>0</v>
      </c>
      <c r="AM29" s="11">
        <f>IF(AI29&gt;1,VLOOKUP(AI29,Destinations!$B$3:$D$200,2),0)</f>
        <v>0</v>
      </c>
      <c r="AN29" s="11">
        <f>IF(AJ29&gt;1,VLOOKUP(AJ29,Destinations!$B$3:$D$200,2),0)</f>
        <v>0</v>
      </c>
      <c r="AO29" s="8">
        <f>IF(AH29&gt;0,VLOOKUP(AH29,Destinations!$B$3:$D$200,3),0)</f>
        <v>0</v>
      </c>
      <c r="AP29" s="8">
        <f>IF(AI29&gt;0,VLOOKUP(AI29,Destinations!$B$3:$D$200,3),0)</f>
        <v>0</v>
      </c>
      <c r="AQ29" s="8">
        <f>IF(AJ29&gt;0,VLOOKUP(AJ29,Destinations!$B$3:$D$200,3),0)</f>
        <v>0</v>
      </c>
      <c r="AR29" s="8">
        <f>IF(AK29=0,Destinations!$G$3,0)</f>
        <v>8</v>
      </c>
      <c r="AT29" s="13">
        <f t="shared" si="6"/>
        <v>856</v>
      </c>
      <c r="AU29" s="20">
        <f t="shared" si="7"/>
        <v>864</v>
      </c>
      <c r="AV29" s="8">
        <v>16</v>
      </c>
      <c r="AW29" s="12">
        <v>1</v>
      </c>
      <c r="AX29" s="12"/>
      <c r="AY29" s="12"/>
      <c r="AZ29" s="12"/>
      <c r="BA29" s="11" t="str">
        <f>IF(AW29&gt;=1,VLOOKUP(AW29,Destinations!$B$3:$D$200,2),0)</f>
        <v>Public Holiday</v>
      </c>
      <c r="BB29" s="11">
        <f>IF(AX29&gt;1,VLOOKUP(AX29,Destinations!$B$3:$D$200,2),0)</f>
        <v>0</v>
      </c>
      <c r="BC29" s="11">
        <f>IF(AY29&gt;1,VLOOKUP(AY29,Destinations!$B$3:$D$200,2),0)</f>
        <v>0</v>
      </c>
      <c r="BD29" s="8">
        <f>IF(AW29&gt;0,VLOOKUP(AW29,Destinations!$B$3:$D$200,3),0)</f>
        <v>0</v>
      </c>
      <c r="BE29" s="8">
        <f>IF(AX29&gt;0,VLOOKUP(AX29,Destinations!$B$3:$D$200,3),0)</f>
        <v>0</v>
      </c>
      <c r="BF29" s="8">
        <f>IF(AY29&gt;0,VLOOKUP(AY29,Destinations!$B$3:$D$200,3),0)</f>
        <v>0</v>
      </c>
      <c r="BG29" s="8">
        <f>IF(AZ29=0,Destinations!$G$3,0)</f>
        <v>8</v>
      </c>
      <c r="BI29" s="13">
        <f t="shared" si="8"/>
        <v>1096</v>
      </c>
      <c r="BJ29" s="20">
        <f t="shared" si="9"/>
        <v>1104</v>
      </c>
      <c r="BK29" s="8">
        <v>16</v>
      </c>
      <c r="BL29" s="12">
        <v>2</v>
      </c>
      <c r="BM29" s="12"/>
      <c r="BN29" s="12"/>
      <c r="BO29" s="12"/>
      <c r="BP29" s="11" t="str">
        <f>IF(BL29&gt;=1,VLOOKUP(BL29,Destinations!$B$3:$D$200,2),0)</f>
        <v>Weekend - Home</v>
      </c>
      <c r="BQ29" s="11">
        <f>IF(BM29&gt;1,VLOOKUP(BM29,Destinations!$B$3:$D$200,2),0)</f>
        <v>0</v>
      </c>
      <c r="BR29" s="11">
        <f>IF(BN29&gt;1,VLOOKUP(BN29,Destinations!$B$3:$D$200,2),0)</f>
        <v>0</v>
      </c>
      <c r="BS29" s="8">
        <f>IF(BL29&gt;0,VLOOKUP(BL29,Destinations!$B$3:$D$200,3),0)</f>
        <v>0</v>
      </c>
      <c r="BT29" s="8">
        <f>IF(BM29&gt;0,VLOOKUP(BM29,Destinations!$B$3:$D$200,3),0)</f>
        <v>0</v>
      </c>
      <c r="BU29" s="8">
        <f>IF(BN29&gt;0,VLOOKUP(BN29,Destinations!$B$3:$D$200,3),0)</f>
        <v>0</v>
      </c>
      <c r="BV29" s="8">
        <f>IF(BO29=0,Destinations!$G$3,VLOOKUP(BO29,Destinations!$B$3:$D$147,3))</f>
        <v>8</v>
      </c>
      <c r="BX29" s="13">
        <f t="shared" si="10"/>
        <v>1344</v>
      </c>
      <c r="BY29" s="20">
        <f t="shared" si="11"/>
        <v>1352</v>
      </c>
      <c r="BZ29" s="8">
        <v>16</v>
      </c>
      <c r="CA29" s="12"/>
      <c r="CB29" s="12"/>
      <c r="CC29" s="12"/>
      <c r="CD29" s="12"/>
      <c r="CE29" s="11">
        <f>IF(CA29&gt;=1,VLOOKUP(CA29,Destinations!$B$3:$D$200,2),0)</f>
        <v>0</v>
      </c>
      <c r="CF29" s="11">
        <f>IF(CB29&gt;1,VLOOKUP(CB29,Destinations!$B$3:$D$200,2),0)</f>
        <v>0</v>
      </c>
      <c r="CG29" s="11">
        <f>IF(CC29&gt;1,VLOOKUP(CC29,Destinations!$B$3:$D$200,2),0)</f>
        <v>0</v>
      </c>
      <c r="CH29" s="8">
        <f>IF(CA29&gt;0,VLOOKUP(CA29,Destinations!$B$3:$D$200,3),0)</f>
        <v>0</v>
      </c>
      <c r="CI29" s="8">
        <f>IF(CB29&gt;0,VLOOKUP(CB29,Destinations!$B$3:$D$200,3),0)</f>
        <v>0</v>
      </c>
      <c r="CJ29" s="8">
        <f>IF(CC29&gt;0,VLOOKUP(CC29,Destinations!$B$3:$D$200,3),0)</f>
        <v>0</v>
      </c>
      <c r="CK29" s="8">
        <f>IF(CD29=0,Destinations!$G$3,VLOOKUP(CD29,Destinations!$B$3:$D$147,3))</f>
        <v>8</v>
      </c>
      <c r="CM29" s="13">
        <f t="shared" si="12"/>
        <v>1592</v>
      </c>
      <c r="CN29" s="20">
        <f t="shared" si="13"/>
        <v>1600</v>
      </c>
      <c r="CO29" s="8">
        <v>16</v>
      </c>
      <c r="CP29" s="12"/>
      <c r="CQ29" s="12"/>
      <c r="CR29" s="12"/>
      <c r="CS29" s="12"/>
      <c r="CT29" s="11">
        <f>IF(CP29&gt;=1,VLOOKUP(CP29,Destinations!$B$3:$D$200,2),0)</f>
        <v>0</v>
      </c>
      <c r="CU29" s="11">
        <f>IF(CQ29&gt;1,VLOOKUP(CQ29,Destinations!$B$3:$D$200,2),0)</f>
        <v>0</v>
      </c>
      <c r="CV29" s="11">
        <f>IF(CR29&gt;1,VLOOKUP(CR29,Destinations!$B$3:$D$200,2),0)</f>
        <v>0</v>
      </c>
      <c r="CW29" s="8">
        <f>IF(CP29&gt;0,VLOOKUP(CP29,Destinations!$B$3:$D$200,3),0)</f>
        <v>0</v>
      </c>
      <c r="CX29" s="8">
        <f>IF(CQ29&gt;0,VLOOKUP(CQ29,Destinations!$B$3:$D$200,3),0)</f>
        <v>0</v>
      </c>
      <c r="CY29" s="8">
        <f>IF(CR29&gt;0,VLOOKUP(CR29,Destinations!$B$3:$D$200,3),0)</f>
        <v>0</v>
      </c>
      <c r="CZ29" s="8">
        <f>IF(CS29=0,Destinations!$G$3,VLOOKUP(CS29,Destinations!$B$3:$D$147,3))</f>
        <v>8</v>
      </c>
      <c r="DB29" s="13">
        <f t="shared" si="14"/>
        <v>1832</v>
      </c>
      <c r="DC29" s="20">
        <f t="shared" si="15"/>
        <v>1840</v>
      </c>
      <c r="DD29" s="8">
        <v>16</v>
      </c>
      <c r="DE29" s="12">
        <v>2</v>
      </c>
      <c r="DF29" s="12"/>
      <c r="DG29" s="12"/>
      <c r="DH29" s="12"/>
      <c r="DI29" s="11" t="str">
        <f>IF(DE29&gt;=1,VLOOKUP(DE29,Destinations!$B$3:$D$200,2),0)</f>
        <v>Weekend - Home</v>
      </c>
      <c r="DJ29" s="11">
        <f>IF(DF29&gt;1,VLOOKUP(DF29,Destinations!$B$3:$D$200,2),0)</f>
        <v>0</v>
      </c>
      <c r="DK29" s="11">
        <f>IF(DG29&gt;1,VLOOKUP(DG29,Destinations!$B$3:$D$200,2),0)</f>
        <v>0</v>
      </c>
      <c r="DL29" s="8">
        <f>IF(DE29&gt;0,VLOOKUP(DE29,Destinations!$B$3:$D$200,3),0)</f>
        <v>0</v>
      </c>
      <c r="DM29" s="8">
        <f>IF(DF29&gt;0,VLOOKUP(DF29,Destinations!$B$3:$D$200,3),0)</f>
        <v>0</v>
      </c>
      <c r="DN29" s="8">
        <f>IF(DG29&gt;0,VLOOKUP(DG29,Destinations!$B$3:$D$200,3),0)</f>
        <v>0</v>
      </c>
      <c r="DO29" s="8">
        <f>IF(DH29=0,Destinations!$G$3,VLOOKUP(DH29,Destinations!$B$3:$D$147,3))</f>
        <v>8</v>
      </c>
      <c r="DQ29" s="13">
        <f t="shared" si="16"/>
        <v>2080</v>
      </c>
      <c r="DR29" s="20">
        <f t="shared" si="17"/>
        <v>2088</v>
      </c>
      <c r="DS29" s="8">
        <v>16</v>
      </c>
      <c r="DT29" s="12"/>
      <c r="DU29" s="12"/>
      <c r="DV29" s="12"/>
      <c r="DW29" s="12"/>
      <c r="DX29" s="11">
        <f>IF(DT29&gt;=1,VLOOKUP(DT29,Destinations!$B$3:$D$200,2),0)</f>
        <v>0</v>
      </c>
      <c r="DY29" s="11">
        <f>IF(DU29&gt;1,VLOOKUP(DU29,Destinations!$B$3:$D$200,2),0)</f>
        <v>0</v>
      </c>
      <c r="DZ29" s="11">
        <f>IF(DV29&gt;1,VLOOKUP(DV29,Destinations!$B$3:$D$200,2),0)</f>
        <v>0</v>
      </c>
      <c r="EA29" s="8">
        <f>IF(DT29&gt;0,VLOOKUP(DT29,Destinations!$B$3:$D$200,3),0)</f>
        <v>0</v>
      </c>
      <c r="EB29" s="8">
        <f>IF(DU29&gt;0,VLOOKUP(DU29,Destinations!$B$3:$D$200,3),0)</f>
        <v>0</v>
      </c>
      <c r="EC29" s="8">
        <f>IF(DV29&gt;0,VLOOKUP(DV29,Destinations!$B$3:$D$200,3),0)</f>
        <v>0</v>
      </c>
      <c r="ED29" s="8">
        <f>IF(DW29=0,Destinations!$G$3,VLOOKUP(DW29,Destinations!$B$3:$D$147,3))</f>
        <v>8</v>
      </c>
      <c r="EF29" s="13">
        <f t="shared" si="18"/>
        <v>2320</v>
      </c>
      <c r="EG29" s="20">
        <f t="shared" si="19"/>
        <v>2328</v>
      </c>
      <c r="EH29" s="8">
        <v>16</v>
      </c>
      <c r="EI29" s="12">
        <v>1</v>
      </c>
      <c r="EJ29" s="12"/>
      <c r="EK29" s="12"/>
      <c r="EL29" s="12"/>
      <c r="EM29" s="11" t="str">
        <f>IF(EI29&gt;=1,VLOOKUP(EI29,Destinations!$B$3:$D$200,2),0)</f>
        <v>Public Holiday</v>
      </c>
      <c r="EN29" s="11">
        <f>IF(EJ29&gt;1,VLOOKUP(EJ29,Destinations!$B$3:$D$200,2),0)</f>
        <v>0</v>
      </c>
      <c r="EO29" s="11">
        <f>IF(EK29&gt;1,VLOOKUP(EK29,Destinations!$B$3:$D$200,2),0)</f>
        <v>0</v>
      </c>
      <c r="EP29" s="8">
        <f>IF(EI29&gt;0,VLOOKUP(EI29,Destinations!$B$3:$D$200,3),0)</f>
        <v>0</v>
      </c>
      <c r="EQ29" s="8">
        <f>IF(EJ29&gt;0,VLOOKUP(EJ29,Destinations!$B$3:$D$200,3),0)</f>
        <v>0</v>
      </c>
      <c r="ER29" s="8">
        <f>IF(EK29&gt;0,VLOOKUP(EK29,Destinations!$B$3:$D$200,3),0)</f>
        <v>0</v>
      </c>
      <c r="ES29" s="8">
        <f>IF(EL29=0,Destinations!$G$3,VLOOKUP(EL29,Destinations!$B$3:$D$147,3))</f>
        <v>8</v>
      </c>
      <c r="EU29" s="13">
        <f t="shared" si="20"/>
        <v>2568</v>
      </c>
      <c r="EV29" s="20">
        <f t="shared" si="21"/>
        <v>2576</v>
      </c>
      <c r="EW29" s="8">
        <v>16</v>
      </c>
      <c r="EX29" s="12"/>
      <c r="EY29" s="12"/>
      <c r="EZ29" s="12"/>
      <c r="FA29" s="12"/>
      <c r="FB29" s="11">
        <f>IF(EX29&gt;=1,VLOOKUP(EX29,Destinations!$B$3:$D$200,2),0)</f>
        <v>0</v>
      </c>
      <c r="FC29" s="11">
        <f>IF(EY29&gt;1,VLOOKUP(EY29,Destinations!$B$3:$D$200,2),0)</f>
        <v>0</v>
      </c>
      <c r="FD29" s="11">
        <f>IF(EZ29&gt;1,VLOOKUP(EZ29,Destinations!$B$3:$D$200,2),0)</f>
        <v>0</v>
      </c>
      <c r="FE29" s="8">
        <f>IF(EX29&gt;0,VLOOKUP(EX29,Destinations!$B$3:$D$200,3),0)</f>
        <v>0</v>
      </c>
      <c r="FF29" s="8">
        <f>IF(EY29&gt;0,VLOOKUP(EY29,Destinations!$B$3:$D$200,3),0)</f>
        <v>0</v>
      </c>
      <c r="FG29" s="8">
        <f>IF(EZ29&gt;0,VLOOKUP(EZ29,Destinations!$B$3:$D$200,3),0)</f>
        <v>0</v>
      </c>
      <c r="FH29" s="8">
        <f>IF(FA29=0,Destinations!$G$3,VLOOKUP(FA29,Destinations!$B$3:$D$147,3))</f>
        <v>8</v>
      </c>
      <c r="FJ29" s="13">
        <f t="shared" si="22"/>
        <v>2816</v>
      </c>
      <c r="FK29" s="20">
        <f t="shared" si="23"/>
        <v>2824</v>
      </c>
      <c r="FL29" s="8">
        <v>16</v>
      </c>
      <c r="FM29" s="12"/>
      <c r="FN29" s="12"/>
      <c r="FO29" s="12"/>
      <c r="FP29" s="12"/>
      <c r="FQ29" s="11">
        <f>IF(FM29&gt;=1,VLOOKUP(FM29,Destinations!$B$3:$D$200,2),0)</f>
        <v>0</v>
      </c>
      <c r="FR29" s="11">
        <f>IF(FN29&gt;1,VLOOKUP(FN29,Destinations!$B$3:$D$200,2),0)</f>
        <v>0</v>
      </c>
      <c r="FS29" s="11">
        <f>IF(FO29&gt;1,VLOOKUP(FO29,Destinations!$B$3:$D$200,2),0)</f>
        <v>0</v>
      </c>
      <c r="FT29" s="8">
        <f>IF(FM29&gt;0,VLOOKUP(FM29,Destinations!$B$3:$D$200,3),0)</f>
        <v>0</v>
      </c>
      <c r="FU29" s="8">
        <f>IF(FN29&gt;0,VLOOKUP(FN29,Destinations!$B$3:$D$200,3),0)</f>
        <v>0</v>
      </c>
      <c r="FV29" s="8">
        <f>IF(FO29&gt;0,VLOOKUP(FO29,Destinations!$B$3:$D$200,3),0)</f>
        <v>0</v>
      </c>
      <c r="FW29" s="8">
        <f>IF(FP29=0,Destinations!$G$3,VLOOKUP(FP29,Destinations!$B$3:$D$147,3))</f>
        <v>8</v>
      </c>
    </row>
    <row r="30" spans="1:179" ht="12.75">
      <c r="A30" s="20">
        <f t="shared" si="0"/>
        <v>128</v>
      </c>
      <c r="B30" s="20">
        <f t="shared" si="1"/>
        <v>136</v>
      </c>
      <c r="C30" s="8">
        <v>17</v>
      </c>
      <c r="D30" s="12"/>
      <c r="E30" s="12"/>
      <c r="F30" s="12"/>
      <c r="G30" s="12"/>
      <c r="H30" s="11">
        <f>IF(D30&gt;=1,VLOOKUP(D30,Destinations!$B$3:$D$200,2),0)</f>
        <v>0</v>
      </c>
      <c r="I30" s="11">
        <f>IF(E30&gt;=1,VLOOKUP(E30,Destinations!$B$3:$D$200,2),0)</f>
        <v>0</v>
      </c>
      <c r="J30" s="11">
        <f>IF(F30&gt;=1,VLOOKUP(F30,Destinations!$B$3:$D$200,2),0)</f>
        <v>0</v>
      </c>
      <c r="K30" s="8">
        <f>IF(D30&gt;0,VLOOKUP(D30,Destinations!$B$3:$D$200,3),0)</f>
        <v>0</v>
      </c>
      <c r="L30" s="8">
        <f>IF(E30&gt;0,VLOOKUP(E30,Destinations!$B$3:$D$200,3),0)</f>
        <v>0</v>
      </c>
      <c r="M30" s="8">
        <f>IF(F30&gt;0,VLOOKUP(F30,Destinations!$B$3:$D$200,3),0)</f>
        <v>0</v>
      </c>
      <c r="N30" s="8">
        <f>IF(G30=0,Destinations!$G$3,VLOOKUP(G30,Destinations!$B$3:$D$200,3))</f>
        <v>8</v>
      </c>
      <c r="P30" s="13">
        <f t="shared" si="2"/>
        <v>376</v>
      </c>
      <c r="Q30" s="20">
        <f t="shared" si="3"/>
        <v>384</v>
      </c>
      <c r="R30" s="8">
        <v>17</v>
      </c>
      <c r="S30" s="12">
        <v>2</v>
      </c>
      <c r="T30" s="12"/>
      <c r="U30" s="12"/>
      <c r="V30" s="12"/>
      <c r="W30" s="11" t="str">
        <f>IF(S30&gt;1,VLOOKUP(S30,Destinations!$B$3:$D$200,2),0)</f>
        <v>Weekend - Home</v>
      </c>
      <c r="X30" s="11">
        <f>IF(T30&gt;1,VLOOKUP(T30,Destinations!$B$3:$D$200,2),0)</f>
        <v>0</v>
      </c>
      <c r="Y30" s="11">
        <f>IF(U30&gt;1,VLOOKUP(U30,Destinations!$B$3:$D$200,2),0)</f>
        <v>0</v>
      </c>
      <c r="Z30" s="8">
        <f>IF(S30&gt;0,VLOOKUP(S30,Destinations!$B$3:$D$200,3),0)</f>
        <v>0</v>
      </c>
      <c r="AA30" s="8">
        <f>IF(T30&gt;0,VLOOKUP(T30,Destinations!$B$3:$D$200,3),0)</f>
        <v>0</v>
      </c>
      <c r="AB30" s="8">
        <f>IF(U30&gt;0,VLOOKUP(U30,Destinations!$B$3:$D$200,3),0)</f>
        <v>0</v>
      </c>
      <c r="AC30" s="8">
        <f>IF(V30=0,Destinations!$G$3,VLOOKUP(V30,Destinations!$B$3:$D$200,3))</f>
        <v>8</v>
      </c>
      <c r="AE30" s="13">
        <f t="shared" si="4"/>
        <v>616</v>
      </c>
      <c r="AF30" s="20">
        <f t="shared" si="5"/>
        <v>624</v>
      </c>
      <c r="AG30" s="8">
        <v>17</v>
      </c>
      <c r="AH30" s="12"/>
      <c r="AI30" s="12"/>
      <c r="AJ30" s="12"/>
      <c r="AK30" s="12"/>
      <c r="AL30" s="11">
        <f>IF(AH30&gt;=1,VLOOKUP(AH30,Destinations!$B$3:$D$200,2),0)</f>
        <v>0</v>
      </c>
      <c r="AM30" s="11">
        <f>IF(AI30&gt;1,VLOOKUP(AI30,Destinations!$B$3:$D$200,2),0)</f>
        <v>0</v>
      </c>
      <c r="AN30" s="11">
        <f>IF(AJ30&gt;1,VLOOKUP(AJ30,Destinations!$B$3:$D$200,2),0)</f>
        <v>0</v>
      </c>
      <c r="AO30" s="8">
        <f>IF(AH30&gt;0,VLOOKUP(AH30,Destinations!$B$3:$D$200,3),0)</f>
        <v>0</v>
      </c>
      <c r="AP30" s="8">
        <f>IF(AI30&gt;0,VLOOKUP(AI30,Destinations!$B$3:$D$200,3),0)</f>
        <v>0</v>
      </c>
      <c r="AQ30" s="8">
        <f>IF(AJ30&gt;0,VLOOKUP(AJ30,Destinations!$B$3:$D$200,3),0)</f>
        <v>0</v>
      </c>
      <c r="AR30" s="8">
        <f>IF(AK30=0,Destinations!$G$3,0)</f>
        <v>8</v>
      </c>
      <c r="AT30" s="13">
        <f t="shared" si="6"/>
        <v>864</v>
      </c>
      <c r="AU30" s="20">
        <f t="shared" si="7"/>
        <v>872</v>
      </c>
      <c r="AV30" s="8">
        <v>17</v>
      </c>
      <c r="AW30" s="12"/>
      <c r="AX30" s="12"/>
      <c r="AY30" s="12"/>
      <c r="AZ30" s="12"/>
      <c r="BA30" s="11">
        <f>IF(AW30&gt;=1,VLOOKUP(AW30,Destinations!$B$3:$D$200,2),0)</f>
        <v>0</v>
      </c>
      <c r="BB30" s="11">
        <f>IF(AX30&gt;1,VLOOKUP(AX30,Destinations!$B$3:$D$200,2),0)</f>
        <v>0</v>
      </c>
      <c r="BC30" s="11">
        <f>IF(AY30&gt;1,VLOOKUP(AY30,Destinations!$B$3:$D$200,2),0)</f>
        <v>0</v>
      </c>
      <c r="BD30" s="8">
        <f>IF(AW30&gt;0,VLOOKUP(AW30,Destinations!$B$3:$D$200,3),0)</f>
        <v>0</v>
      </c>
      <c r="BE30" s="8">
        <f>IF(AX30&gt;0,VLOOKUP(AX30,Destinations!$B$3:$D$200,3),0)</f>
        <v>0</v>
      </c>
      <c r="BF30" s="8">
        <f>IF(AY30&gt;0,VLOOKUP(AY30,Destinations!$B$3:$D$200,3),0)</f>
        <v>0</v>
      </c>
      <c r="BG30" s="8">
        <f>IF(AZ30=0,Destinations!$G$3,0)</f>
        <v>8</v>
      </c>
      <c r="BI30" s="13">
        <f t="shared" si="8"/>
        <v>1104</v>
      </c>
      <c r="BJ30" s="20">
        <f t="shared" si="9"/>
        <v>1112</v>
      </c>
      <c r="BK30" s="8">
        <v>17</v>
      </c>
      <c r="BL30" s="12">
        <v>2</v>
      </c>
      <c r="BM30" s="12"/>
      <c r="BN30" s="12"/>
      <c r="BO30" s="12"/>
      <c r="BP30" s="11" t="str">
        <f>IF(BL30&gt;=1,VLOOKUP(BL30,Destinations!$B$3:$D$200,2),0)</f>
        <v>Weekend - Home</v>
      </c>
      <c r="BQ30" s="11">
        <f>IF(BM30&gt;1,VLOOKUP(BM30,Destinations!$B$3:$D$200,2),0)</f>
        <v>0</v>
      </c>
      <c r="BR30" s="11">
        <f>IF(BN30&gt;1,VLOOKUP(BN30,Destinations!$B$3:$D$200,2),0)</f>
        <v>0</v>
      </c>
      <c r="BS30" s="8">
        <f>IF(BL30&gt;0,VLOOKUP(BL30,Destinations!$B$3:$D$200,3),0)</f>
        <v>0</v>
      </c>
      <c r="BT30" s="8">
        <f>IF(BM30&gt;0,VLOOKUP(BM30,Destinations!$B$3:$D$200,3),0)</f>
        <v>0</v>
      </c>
      <c r="BU30" s="8">
        <f>IF(BN30&gt;0,VLOOKUP(BN30,Destinations!$B$3:$D$200,3),0)</f>
        <v>0</v>
      </c>
      <c r="BV30" s="8">
        <f>IF(BO30=0,Destinations!$G$3,VLOOKUP(BO30,Destinations!$B$3:$D$147,3))</f>
        <v>8</v>
      </c>
      <c r="BX30" s="13">
        <f t="shared" si="10"/>
        <v>1352</v>
      </c>
      <c r="BY30" s="20">
        <f t="shared" si="11"/>
        <v>1360</v>
      </c>
      <c r="BZ30" s="8">
        <v>17</v>
      </c>
      <c r="CA30" s="12"/>
      <c r="CB30" s="12"/>
      <c r="CC30" s="12"/>
      <c r="CD30" s="12"/>
      <c r="CE30" s="11">
        <f>IF(CA30&gt;=1,VLOOKUP(CA30,Destinations!$B$3:$D$200,2),0)</f>
        <v>0</v>
      </c>
      <c r="CF30" s="11">
        <f>IF(CB30&gt;1,VLOOKUP(CB30,Destinations!$B$3:$D$200,2),0)</f>
        <v>0</v>
      </c>
      <c r="CG30" s="11">
        <f>IF(CC30&gt;1,VLOOKUP(CC30,Destinations!$B$3:$D$200,2),0)</f>
        <v>0</v>
      </c>
      <c r="CH30" s="8">
        <f>IF(CA30&gt;0,VLOOKUP(CA30,Destinations!$B$3:$D$200,3),0)</f>
        <v>0</v>
      </c>
      <c r="CI30" s="8">
        <f>IF(CB30&gt;0,VLOOKUP(CB30,Destinations!$B$3:$D$200,3),0)</f>
        <v>0</v>
      </c>
      <c r="CJ30" s="8">
        <f>IF(CC30&gt;0,VLOOKUP(CC30,Destinations!$B$3:$D$200,3),0)</f>
        <v>0</v>
      </c>
      <c r="CK30" s="8">
        <f>IF(CD30=0,Destinations!$G$3,VLOOKUP(CD30,Destinations!$B$3:$D$147,3))</f>
        <v>8</v>
      </c>
      <c r="CM30" s="13">
        <f t="shared" si="12"/>
        <v>1600</v>
      </c>
      <c r="CN30" s="20">
        <f t="shared" si="13"/>
        <v>1608</v>
      </c>
      <c r="CO30" s="8">
        <v>17</v>
      </c>
      <c r="CP30" s="12">
        <v>2</v>
      </c>
      <c r="CQ30" s="12"/>
      <c r="CR30" s="12"/>
      <c r="CS30" s="12"/>
      <c r="CT30" s="11" t="str">
        <f>IF(CP30&gt;=1,VLOOKUP(CP30,Destinations!$B$3:$D$200,2),0)</f>
        <v>Weekend - Home</v>
      </c>
      <c r="CU30" s="11">
        <f>IF(CQ30&gt;1,VLOOKUP(CQ30,Destinations!$B$3:$D$200,2),0)</f>
        <v>0</v>
      </c>
      <c r="CV30" s="11">
        <f>IF(CR30&gt;1,VLOOKUP(CR30,Destinations!$B$3:$D$200,2),0)</f>
        <v>0</v>
      </c>
      <c r="CW30" s="8">
        <f>IF(CP30&gt;0,VLOOKUP(CP30,Destinations!$B$3:$D$200,3),0)</f>
        <v>0</v>
      </c>
      <c r="CX30" s="8">
        <f>IF(CQ30&gt;0,VLOOKUP(CQ30,Destinations!$B$3:$D$200,3),0)</f>
        <v>0</v>
      </c>
      <c r="CY30" s="8">
        <f>IF(CR30&gt;0,VLOOKUP(CR30,Destinations!$B$3:$D$200,3),0)</f>
        <v>0</v>
      </c>
      <c r="CZ30" s="8">
        <f>IF(CS30=0,Destinations!$G$3,VLOOKUP(CS30,Destinations!$B$3:$D$147,3))</f>
        <v>8</v>
      </c>
      <c r="DB30" s="13">
        <f t="shared" si="14"/>
        <v>1840</v>
      </c>
      <c r="DC30" s="20">
        <f t="shared" si="15"/>
        <v>1848</v>
      </c>
      <c r="DD30" s="8">
        <v>17</v>
      </c>
      <c r="DE30" s="12"/>
      <c r="DF30" s="12"/>
      <c r="DG30" s="12"/>
      <c r="DH30" s="12"/>
      <c r="DI30" s="11">
        <f>IF(DE30&gt;=1,VLOOKUP(DE30,Destinations!$B$3:$D$200,2),0)</f>
        <v>0</v>
      </c>
      <c r="DJ30" s="11">
        <f>IF(DF30&gt;1,VLOOKUP(DF30,Destinations!$B$3:$D$200,2),0)</f>
        <v>0</v>
      </c>
      <c r="DK30" s="11">
        <f>IF(DG30&gt;1,VLOOKUP(DG30,Destinations!$B$3:$D$200,2),0)</f>
        <v>0</v>
      </c>
      <c r="DL30" s="8">
        <f>IF(DE30&gt;0,VLOOKUP(DE30,Destinations!$B$3:$D$200,3),0)</f>
        <v>0</v>
      </c>
      <c r="DM30" s="8">
        <f>IF(DF30&gt;0,VLOOKUP(DF30,Destinations!$B$3:$D$200,3),0)</f>
        <v>0</v>
      </c>
      <c r="DN30" s="8">
        <f>IF(DG30&gt;0,VLOOKUP(DG30,Destinations!$B$3:$D$200,3),0)</f>
        <v>0</v>
      </c>
      <c r="DO30" s="8">
        <f>IF(DH30=0,Destinations!$G$3,VLOOKUP(DH30,Destinations!$B$3:$D$147,3))</f>
        <v>8</v>
      </c>
      <c r="DQ30" s="13">
        <f t="shared" si="16"/>
        <v>2088</v>
      </c>
      <c r="DR30" s="20">
        <f t="shared" si="17"/>
        <v>2096</v>
      </c>
      <c r="DS30" s="8">
        <v>17</v>
      </c>
      <c r="DT30" s="12"/>
      <c r="DU30" s="12"/>
      <c r="DV30" s="12"/>
      <c r="DW30" s="12"/>
      <c r="DX30" s="11">
        <f>IF(DT30&gt;=1,VLOOKUP(DT30,Destinations!$B$3:$D$200,2),0)</f>
        <v>0</v>
      </c>
      <c r="DY30" s="11">
        <f>IF(DU30&gt;1,VLOOKUP(DU30,Destinations!$B$3:$D$200,2),0)</f>
        <v>0</v>
      </c>
      <c r="DZ30" s="11">
        <f>IF(DV30&gt;1,VLOOKUP(DV30,Destinations!$B$3:$D$200,2),0)</f>
        <v>0</v>
      </c>
      <c r="EA30" s="8">
        <f>IF(DT30&gt;0,VLOOKUP(DT30,Destinations!$B$3:$D$200,3),0)</f>
        <v>0</v>
      </c>
      <c r="EB30" s="8">
        <f>IF(DU30&gt;0,VLOOKUP(DU30,Destinations!$B$3:$D$200,3),0)</f>
        <v>0</v>
      </c>
      <c r="EC30" s="8">
        <f>IF(DV30&gt;0,VLOOKUP(DV30,Destinations!$B$3:$D$200,3),0)</f>
        <v>0</v>
      </c>
      <c r="ED30" s="8">
        <f>IF(DW30=0,Destinations!$G$3,VLOOKUP(DW30,Destinations!$B$3:$D$147,3))</f>
        <v>8</v>
      </c>
      <c r="EF30" s="13">
        <f t="shared" si="18"/>
        <v>2328</v>
      </c>
      <c r="EG30" s="20">
        <f t="shared" si="19"/>
        <v>2336</v>
      </c>
      <c r="EH30" s="8">
        <v>17</v>
      </c>
      <c r="EI30" s="12">
        <v>2</v>
      </c>
      <c r="EJ30" s="12"/>
      <c r="EK30" s="12"/>
      <c r="EL30" s="12"/>
      <c r="EM30" s="11" t="str">
        <f>IF(EI30&gt;=1,VLOOKUP(EI30,Destinations!$B$3:$D$200,2),0)</f>
        <v>Weekend - Home</v>
      </c>
      <c r="EN30" s="11">
        <f>IF(EJ30&gt;1,VLOOKUP(EJ30,Destinations!$B$3:$D$200,2),0)</f>
        <v>0</v>
      </c>
      <c r="EO30" s="11">
        <f>IF(EK30&gt;1,VLOOKUP(EK30,Destinations!$B$3:$D$200,2),0)</f>
        <v>0</v>
      </c>
      <c r="EP30" s="8">
        <f>IF(EI30&gt;0,VLOOKUP(EI30,Destinations!$B$3:$D$200,3),0)</f>
        <v>0</v>
      </c>
      <c r="EQ30" s="8">
        <f>IF(EJ30&gt;0,VLOOKUP(EJ30,Destinations!$B$3:$D$200,3),0)</f>
        <v>0</v>
      </c>
      <c r="ER30" s="8">
        <f>IF(EK30&gt;0,VLOOKUP(EK30,Destinations!$B$3:$D$200,3),0)</f>
        <v>0</v>
      </c>
      <c r="ES30" s="8">
        <f>IF(EL30=0,Destinations!$G$3,VLOOKUP(EL30,Destinations!$B$3:$D$147,3))</f>
        <v>8</v>
      </c>
      <c r="EU30" s="13">
        <f t="shared" si="20"/>
        <v>2576</v>
      </c>
      <c r="EV30" s="20">
        <f t="shared" si="21"/>
        <v>2584</v>
      </c>
      <c r="EW30" s="8">
        <v>17</v>
      </c>
      <c r="EX30" s="12"/>
      <c r="EY30" s="12"/>
      <c r="EZ30" s="12"/>
      <c r="FA30" s="12"/>
      <c r="FB30" s="11">
        <f>IF(EX30&gt;=1,VLOOKUP(EX30,Destinations!$B$3:$D$200,2),0)</f>
        <v>0</v>
      </c>
      <c r="FC30" s="11">
        <f>IF(EY30&gt;1,VLOOKUP(EY30,Destinations!$B$3:$D$200,2),0)</f>
        <v>0</v>
      </c>
      <c r="FD30" s="11">
        <f>IF(EZ30&gt;1,VLOOKUP(EZ30,Destinations!$B$3:$D$200,2),0)</f>
        <v>0</v>
      </c>
      <c r="FE30" s="8">
        <f>IF(EX30&gt;0,VLOOKUP(EX30,Destinations!$B$3:$D$200,3),0)</f>
        <v>0</v>
      </c>
      <c r="FF30" s="8">
        <f>IF(EY30&gt;0,VLOOKUP(EY30,Destinations!$B$3:$D$200,3),0)</f>
        <v>0</v>
      </c>
      <c r="FG30" s="8">
        <f>IF(EZ30&gt;0,VLOOKUP(EZ30,Destinations!$B$3:$D$200,3),0)</f>
        <v>0</v>
      </c>
      <c r="FH30" s="8">
        <f>IF(FA30=0,Destinations!$G$3,VLOOKUP(FA30,Destinations!$B$3:$D$147,3))</f>
        <v>8</v>
      </c>
      <c r="FJ30" s="13">
        <f t="shared" si="22"/>
        <v>2824</v>
      </c>
      <c r="FK30" s="20">
        <f t="shared" si="23"/>
        <v>2832</v>
      </c>
      <c r="FL30" s="8">
        <v>17</v>
      </c>
      <c r="FM30" s="12"/>
      <c r="FN30" s="12"/>
      <c r="FO30" s="12"/>
      <c r="FP30" s="12"/>
      <c r="FQ30" s="11">
        <f>IF(FM30&gt;=1,VLOOKUP(FM30,Destinations!$B$3:$D$200,2),0)</f>
        <v>0</v>
      </c>
      <c r="FR30" s="11">
        <f>IF(FN30&gt;1,VLOOKUP(FN30,Destinations!$B$3:$D$200,2),0)</f>
        <v>0</v>
      </c>
      <c r="FS30" s="11">
        <f>IF(FO30&gt;1,VLOOKUP(FO30,Destinations!$B$3:$D$200,2),0)</f>
        <v>0</v>
      </c>
      <c r="FT30" s="8">
        <f>IF(FM30&gt;0,VLOOKUP(FM30,Destinations!$B$3:$D$200,3),0)</f>
        <v>0</v>
      </c>
      <c r="FU30" s="8">
        <f>IF(FN30&gt;0,VLOOKUP(FN30,Destinations!$B$3:$D$200,3),0)</f>
        <v>0</v>
      </c>
      <c r="FV30" s="8">
        <f>IF(FO30&gt;0,VLOOKUP(FO30,Destinations!$B$3:$D$200,3),0)</f>
        <v>0</v>
      </c>
      <c r="FW30" s="8">
        <f>IF(FP30=0,Destinations!$G$3,VLOOKUP(FP30,Destinations!$B$3:$D$147,3))</f>
        <v>8</v>
      </c>
    </row>
    <row r="31" spans="1:179" ht="12.75">
      <c r="A31" s="20">
        <f t="shared" si="0"/>
        <v>136</v>
      </c>
      <c r="B31" s="20">
        <f t="shared" si="1"/>
        <v>144</v>
      </c>
      <c r="C31" s="8">
        <v>18</v>
      </c>
      <c r="D31" s="12"/>
      <c r="E31" s="12"/>
      <c r="F31" s="12"/>
      <c r="G31" s="12"/>
      <c r="H31" s="11">
        <f>IF(D31&gt;=1,VLOOKUP(D31,Destinations!$B$3:$D$200,2),0)</f>
        <v>0</v>
      </c>
      <c r="I31" s="11">
        <f>IF(E31&gt;=1,VLOOKUP(E31,Destinations!$B$3:$D$200,2),0)</f>
        <v>0</v>
      </c>
      <c r="J31" s="11">
        <f>IF(F31&gt;=1,VLOOKUP(F31,Destinations!$B$3:$D$200,2),0)</f>
        <v>0</v>
      </c>
      <c r="K31" s="8">
        <f>IF(D31&gt;0,VLOOKUP(D31,Destinations!$B$3:$D$200,3),0)</f>
        <v>0</v>
      </c>
      <c r="L31" s="8">
        <f>IF(E31&gt;0,VLOOKUP(E31,Destinations!$B$3:$D$200,3),0)</f>
        <v>0</v>
      </c>
      <c r="M31" s="8">
        <f>IF(F31&gt;0,VLOOKUP(F31,Destinations!$B$3:$D$200,3),0)</f>
        <v>0</v>
      </c>
      <c r="N31" s="8">
        <f>IF(G31=0,Destinations!$G$3,VLOOKUP(G31,Destinations!$B$3:$D$200,3))</f>
        <v>8</v>
      </c>
      <c r="P31" s="13">
        <f t="shared" si="2"/>
        <v>384</v>
      </c>
      <c r="Q31" s="20">
        <f t="shared" si="3"/>
        <v>392</v>
      </c>
      <c r="R31" s="8">
        <v>18</v>
      </c>
      <c r="S31" s="12">
        <v>1</v>
      </c>
      <c r="T31" s="12"/>
      <c r="U31" s="12"/>
      <c r="V31" s="12"/>
      <c r="W31" s="11">
        <f>IF(S31&gt;1,VLOOKUP(S31,Destinations!$B$3:$D$200,2),0)</f>
        <v>0</v>
      </c>
      <c r="X31" s="11">
        <f>IF(T31&gt;1,VLOOKUP(T31,Destinations!$B$3:$D$200,2),0)</f>
        <v>0</v>
      </c>
      <c r="Y31" s="11">
        <f>IF(U31&gt;1,VLOOKUP(U31,Destinations!$B$3:$D$200,2),0)</f>
        <v>0</v>
      </c>
      <c r="Z31" s="8">
        <f>IF(S31&gt;0,VLOOKUP(S31,Destinations!$B$3:$D$200,3),0)</f>
        <v>0</v>
      </c>
      <c r="AA31" s="8">
        <f>IF(T31&gt;0,VLOOKUP(T31,Destinations!$B$3:$D$200,3),0)</f>
        <v>0</v>
      </c>
      <c r="AB31" s="8">
        <f>IF(U31&gt;0,VLOOKUP(U31,Destinations!$B$3:$D$200,3),0)</f>
        <v>0</v>
      </c>
      <c r="AC31" s="8">
        <f>IF(V31=0,Destinations!$G$3,VLOOKUP(V31,Destinations!$B$3:$D$200,3))</f>
        <v>8</v>
      </c>
      <c r="AE31" s="13">
        <f t="shared" si="4"/>
        <v>624</v>
      </c>
      <c r="AF31" s="20">
        <f t="shared" si="5"/>
        <v>632</v>
      </c>
      <c r="AG31" s="8">
        <v>18</v>
      </c>
      <c r="AH31" s="12"/>
      <c r="AI31" s="12"/>
      <c r="AJ31" s="12"/>
      <c r="AK31" s="12"/>
      <c r="AL31" s="11">
        <f>IF(AH31&gt;=1,VLOOKUP(AH31,Destinations!$B$3:$D$200,2),0)</f>
        <v>0</v>
      </c>
      <c r="AM31" s="11">
        <f>IF(AI31&gt;1,VLOOKUP(AI31,Destinations!$B$3:$D$200,2),0)</f>
        <v>0</v>
      </c>
      <c r="AN31" s="11">
        <f>IF(AJ31&gt;1,VLOOKUP(AJ31,Destinations!$B$3:$D$200,2),0)</f>
        <v>0</v>
      </c>
      <c r="AO31" s="8">
        <f>IF(AH31&gt;0,VLOOKUP(AH31,Destinations!$B$3:$D$200,3),0)</f>
        <v>0</v>
      </c>
      <c r="AP31" s="8">
        <f>IF(AI31&gt;0,VLOOKUP(AI31,Destinations!$B$3:$D$200,3),0)</f>
        <v>0</v>
      </c>
      <c r="AQ31" s="8">
        <f>IF(AJ31&gt;0,VLOOKUP(AJ31,Destinations!$B$3:$D$200,3),0)</f>
        <v>0</v>
      </c>
      <c r="AR31" s="8">
        <f>IF(AK31=0,Destinations!$G$3,0)</f>
        <v>8</v>
      </c>
      <c r="AT31" s="13">
        <f t="shared" si="6"/>
        <v>872</v>
      </c>
      <c r="AU31" s="20">
        <f t="shared" si="7"/>
        <v>880</v>
      </c>
      <c r="AV31" s="8">
        <v>18</v>
      </c>
      <c r="AW31" s="12">
        <v>2</v>
      </c>
      <c r="AX31" s="12"/>
      <c r="AY31" s="12"/>
      <c r="AZ31" s="12"/>
      <c r="BA31" s="11" t="str">
        <f>IF(AW31&gt;=1,VLOOKUP(AW31,Destinations!$B$3:$D$200,2),0)</f>
        <v>Weekend - Home</v>
      </c>
      <c r="BB31" s="11">
        <f>IF(AX31&gt;1,VLOOKUP(AX31,Destinations!$B$3:$D$200,2),0)</f>
        <v>0</v>
      </c>
      <c r="BC31" s="11">
        <f>IF(AY31&gt;1,VLOOKUP(AY31,Destinations!$B$3:$D$200,2),0)</f>
        <v>0</v>
      </c>
      <c r="BD31" s="8">
        <f>IF(AW31&gt;0,VLOOKUP(AW31,Destinations!$B$3:$D$200,3),0)</f>
        <v>0</v>
      </c>
      <c r="BE31" s="8">
        <f>IF(AX31&gt;0,VLOOKUP(AX31,Destinations!$B$3:$D$200,3),0)</f>
        <v>0</v>
      </c>
      <c r="BF31" s="8">
        <f>IF(AY31&gt;0,VLOOKUP(AY31,Destinations!$B$3:$D$200,3),0)</f>
        <v>0</v>
      </c>
      <c r="BG31" s="8">
        <f>IF(AZ31=0,Destinations!$G$3,0)</f>
        <v>8</v>
      </c>
      <c r="BI31" s="13">
        <f t="shared" si="8"/>
        <v>1112</v>
      </c>
      <c r="BJ31" s="20">
        <f t="shared" si="9"/>
        <v>1120</v>
      </c>
      <c r="BK31" s="8">
        <v>18</v>
      </c>
      <c r="BL31" s="12"/>
      <c r="BM31" s="12"/>
      <c r="BN31" s="12"/>
      <c r="BO31" s="12"/>
      <c r="BP31" s="11">
        <f>IF(BL31&gt;=1,VLOOKUP(BL31,Destinations!$B$3:$D$200,2),0)</f>
        <v>0</v>
      </c>
      <c r="BQ31" s="11">
        <f>IF(BM31&gt;1,VLOOKUP(BM31,Destinations!$B$3:$D$200,2),0)</f>
        <v>0</v>
      </c>
      <c r="BR31" s="11">
        <f>IF(BN31&gt;1,VLOOKUP(BN31,Destinations!$B$3:$D$200,2),0)</f>
        <v>0</v>
      </c>
      <c r="BS31" s="8">
        <f>IF(BL31&gt;0,VLOOKUP(BL31,Destinations!$B$3:$D$200,3),0)</f>
        <v>0</v>
      </c>
      <c r="BT31" s="8">
        <f>IF(BM31&gt;0,VLOOKUP(BM31,Destinations!$B$3:$D$200,3),0)</f>
        <v>0</v>
      </c>
      <c r="BU31" s="8">
        <f>IF(BN31&gt;0,VLOOKUP(BN31,Destinations!$B$3:$D$200,3),0)</f>
        <v>0</v>
      </c>
      <c r="BV31" s="8">
        <f>IF(BO31=0,Destinations!$G$3,VLOOKUP(BO31,Destinations!$B$3:$D$147,3))</f>
        <v>8</v>
      </c>
      <c r="BX31" s="13">
        <f t="shared" si="10"/>
        <v>1360</v>
      </c>
      <c r="BY31" s="20">
        <f t="shared" si="11"/>
        <v>1368</v>
      </c>
      <c r="BZ31" s="8">
        <v>18</v>
      </c>
      <c r="CA31" s="12"/>
      <c r="CB31" s="12"/>
      <c r="CC31" s="12"/>
      <c r="CD31" s="12"/>
      <c r="CE31" s="11">
        <f>IF(CA31&gt;=1,VLOOKUP(CA31,Destinations!$B$3:$D$200,2),0)</f>
        <v>0</v>
      </c>
      <c r="CF31" s="11">
        <f>IF(CB31&gt;1,VLOOKUP(CB31,Destinations!$B$3:$D$200,2),0)</f>
        <v>0</v>
      </c>
      <c r="CG31" s="11">
        <f>IF(CC31&gt;1,VLOOKUP(CC31,Destinations!$B$3:$D$200,2),0)</f>
        <v>0</v>
      </c>
      <c r="CH31" s="8">
        <f>IF(CA31&gt;0,VLOOKUP(CA31,Destinations!$B$3:$D$200,3),0)</f>
        <v>0</v>
      </c>
      <c r="CI31" s="8">
        <f>IF(CB31&gt;0,VLOOKUP(CB31,Destinations!$B$3:$D$200,3),0)</f>
        <v>0</v>
      </c>
      <c r="CJ31" s="8">
        <f>IF(CC31&gt;0,VLOOKUP(CC31,Destinations!$B$3:$D$200,3),0)</f>
        <v>0</v>
      </c>
      <c r="CK31" s="8">
        <f>IF(CD31=0,Destinations!$G$3,VLOOKUP(CD31,Destinations!$B$3:$D$147,3))</f>
        <v>8</v>
      </c>
      <c r="CM31" s="13">
        <f t="shared" si="12"/>
        <v>1608</v>
      </c>
      <c r="CN31" s="20">
        <f t="shared" si="13"/>
        <v>1616</v>
      </c>
      <c r="CO31" s="8">
        <v>18</v>
      </c>
      <c r="CP31" s="12">
        <v>2</v>
      </c>
      <c r="CQ31" s="12"/>
      <c r="CR31" s="12"/>
      <c r="CS31" s="12"/>
      <c r="CT31" s="11" t="str">
        <f>IF(CP31&gt;=1,VLOOKUP(CP31,Destinations!$B$3:$D$200,2),0)</f>
        <v>Weekend - Home</v>
      </c>
      <c r="CU31" s="11">
        <f>IF(CQ31&gt;1,VLOOKUP(CQ31,Destinations!$B$3:$D$200,2),0)</f>
        <v>0</v>
      </c>
      <c r="CV31" s="11">
        <f>IF(CR31&gt;1,VLOOKUP(CR31,Destinations!$B$3:$D$200,2),0)</f>
        <v>0</v>
      </c>
      <c r="CW31" s="8">
        <f>IF(CP31&gt;0,VLOOKUP(CP31,Destinations!$B$3:$D$200,3),0)</f>
        <v>0</v>
      </c>
      <c r="CX31" s="8">
        <f>IF(CQ31&gt;0,VLOOKUP(CQ31,Destinations!$B$3:$D$200,3),0)</f>
        <v>0</v>
      </c>
      <c r="CY31" s="8">
        <f>IF(CR31&gt;0,VLOOKUP(CR31,Destinations!$B$3:$D$200,3),0)</f>
        <v>0</v>
      </c>
      <c r="CZ31" s="8">
        <f>IF(CS31=0,Destinations!$G$3,VLOOKUP(CS31,Destinations!$B$3:$D$147,3))</f>
        <v>8</v>
      </c>
      <c r="DB31" s="13">
        <f t="shared" si="14"/>
        <v>1848</v>
      </c>
      <c r="DC31" s="20">
        <f t="shared" si="15"/>
        <v>1856</v>
      </c>
      <c r="DD31" s="8">
        <v>18</v>
      </c>
      <c r="DE31" s="12"/>
      <c r="DF31" s="12"/>
      <c r="DG31" s="12"/>
      <c r="DH31" s="12"/>
      <c r="DI31" s="11">
        <f>IF(DE31&gt;=1,VLOOKUP(DE31,Destinations!$B$3:$D$200,2),0)</f>
        <v>0</v>
      </c>
      <c r="DJ31" s="11">
        <f>IF(DF31&gt;1,VLOOKUP(DF31,Destinations!$B$3:$D$200,2),0)</f>
        <v>0</v>
      </c>
      <c r="DK31" s="11">
        <f>IF(DG31&gt;1,VLOOKUP(DG31,Destinations!$B$3:$D$200,2),0)</f>
        <v>0</v>
      </c>
      <c r="DL31" s="8">
        <f>IF(DE31&gt;0,VLOOKUP(DE31,Destinations!$B$3:$D$200,3),0)</f>
        <v>0</v>
      </c>
      <c r="DM31" s="8">
        <f>IF(DF31&gt;0,VLOOKUP(DF31,Destinations!$B$3:$D$200,3),0)</f>
        <v>0</v>
      </c>
      <c r="DN31" s="8">
        <f>IF(DG31&gt;0,VLOOKUP(DG31,Destinations!$B$3:$D$200,3),0)</f>
        <v>0</v>
      </c>
      <c r="DO31" s="8">
        <f>IF(DH31=0,Destinations!$G$3,VLOOKUP(DH31,Destinations!$B$3:$D$147,3))</f>
        <v>8</v>
      </c>
      <c r="DQ31" s="13">
        <f t="shared" si="16"/>
        <v>2096</v>
      </c>
      <c r="DR31" s="20">
        <f t="shared" si="17"/>
        <v>2104</v>
      </c>
      <c r="DS31" s="8">
        <v>18</v>
      </c>
      <c r="DT31" s="12"/>
      <c r="DU31" s="12"/>
      <c r="DV31" s="12"/>
      <c r="DW31" s="12"/>
      <c r="DX31" s="11">
        <f>IF(DT31&gt;=1,VLOOKUP(DT31,Destinations!$B$3:$D$200,2),0)</f>
        <v>0</v>
      </c>
      <c r="DY31" s="11">
        <f>IF(DU31&gt;1,VLOOKUP(DU31,Destinations!$B$3:$D$200,2),0)</f>
        <v>0</v>
      </c>
      <c r="DZ31" s="11">
        <f>IF(DV31&gt;1,VLOOKUP(DV31,Destinations!$B$3:$D$200,2),0)</f>
        <v>0</v>
      </c>
      <c r="EA31" s="8">
        <f>IF(DT31&gt;0,VLOOKUP(DT31,Destinations!$B$3:$D$200,3),0)</f>
        <v>0</v>
      </c>
      <c r="EB31" s="8">
        <f>IF(DU31&gt;0,VLOOKUP(DU31,Destinations!$B$3:$D$200,3),0)</f>
        <v>0</v>
      </c>
      <c r="EC31" s="8">
        <f>IF(DV31&gt;0,VLOOKUP(DV31,Destinations!$B$3:$D$200,3),0)</f>
        <v>0</v>
      </c>
      <c r="ED31" s="8">
        <f>IF(DW31=0,Destinations!$G$3,VLOOKUP(DW31,Destinations!$B$3:$D$147,3))</f>
        <v>8</v>
      </c>
      <c r="EF31" s="13">
        <f t="shared" si="18"/>
        <v>2336</v>
      </c>
      <c r="EG31" s="20">
        <f t="shared" si="19"/>
        <v>2344</v>
      </c>
      <c r="EH31" s="8">
        <v>18</v>
      </c>
      <c r="EI31" s="12">
        <v>2</v>
      </c>
      <c r="EJ31" s="12"/>
      <c r="EK31" s="12"/>
      <c r="EL31" s="12"/>
      <c r="EM31" s="11" t="str">
        <f>IF(EI31&gt;=1,VLOOKUP(EI31,Destinations!$B$3:$D$200,2),0)</f>
        <v>Weekend - Home</v>
      </c>
      <c r="EN31" s="11">
        <f>IF(EJ31&gt;1,VLOOKUP(EJ31,Destinations!$B$3:$D$200,2),0)</f>
        <v>0</v>
      </c>
      <c r="EO31" s="11">
        <f>IF(EK31&gt;1,VLOOKUP(EK31,Destinations!$B$3:$D$200,2),0)</f>
        <v>0</v>
      </c>
      <c r="EP31" s="8">
        <f>IF(EI31&gt;0,VLOOKUP(EI31,Destinations!$B$3:$D$200,3),0)</f>
        <v>0</v>
      </c>
      <c r="EQ31" s="8">
        <f>IF(EJ31&gt;0,VLOOKUP(EJ31,Destinations!$B$3:$D$200,3),0)</f>
        <v>0</v>
      </c>
      <c r="ER31" s="8">
        <f>IF(EK31&gt;0,VLOOKUP(EK31,Destinations!$B$3:$D$200,3),0)</f>
        <v>0</v>
      </c>
      <c r="ES31" s="8">
        <f>IF(EL31=0,Destinations!$G$3,VLOOKUP(EL31,Destinations!$B$3:$D$147,3))</f>
        <v>8</v>
      </c>
      <c r="EU31" s="13">
        <f t="shared" si="20"/>
        <v>2584</v>
      </c>
      <c r="EV31" s="20">
        <f t="shared" si="21"/>
        <v>2592</v>
      </c>
      <c r="EW31" s="8">
        <v>18</v>
      </c>
      <c r="EX31" s="12"/>
      <c r="EY31" s="12"/>
      <c r="EZ31" s="12"/>
      <c r="FA31" s="12"/>
      <c r="FB31" s="11">
        <f>IF(EX31&gt;=1,VLOOKUP(EX31,Destinations!$B$3:$D$200,2),0)</f>
        <v>0</v>
      </c>
      <c r="FC31" s="11">
        <f>IF(EY31&gt;1,VLOOKUP(EY31,Destinations!$B$3:$D$200,2),0)</f>
        <v>0</v>
      </c>
      <c r="FD31" s="11">
        <f>IF(EZ31&gt;1,VLOOKUP(EZ31,Destinations!$B$3:$D$200,2),0)</f>
        <v>0</v>
      </c>
      <c r="FE31" s="8">
        <f>IF(EX31&gt;0,VLOOKUP(EX31,Destinations!$B$3:$D$200,3),0)</f>
        <v>0</v>
      </c>
      <c r="FF31" s="8">
        <f>IF(EY31&gt;0,VLOOKUP(EY31,Destinations!$B$3:$D$200,3),0)</f>
        <v>0</v>
      </c>
      <c r="FG31" s="8">
        <f>IF(EZ31&gt;0,VLOOKUP(EZ31,Destinations!$B$3:$D$200,3),0)</f>
        <v>0</v>
      </c>
      <c r="FH31" s="8">
        <f>IF(FA31=0,Destinations!$G$3,VLOOKUP(FA31,Destinations!$B$3:$D$147,3))</f>
        <v>8</v>
      </c>
      <c r="FJ31" s="13">
        <f t="shared" si="22"/>
        <v>2832</v>
      </c>
      <c r="FK31" s="20">
        <f t="shared" si="23"/>
        <v>2840</v>
      </c>
      <c r="FL31" s="8">
        <v>18</v>
      </c>
      <c r="FM31" s="12">
        <v>2</v>
      </c>
      <c r="FN31" s="12"/>
      <c r="FO31" s="12"/>
      <c r="FP31" s="12"/>
      <c r="FQ31" s="11" t="str">
        <f>IF(FM31&gt;=1,VLOOKUP(FM31,Destinations!$B$3:$D$200,2),0)</f>
        <v>Weekend - Home</v>
      </c>
      <c r="FR31" s="11">
        <f>IF(FN31&gt;1,VLOOKUP(FN31,Destinations!$B$3:$D$200,2),0)</f>
        <v>0</v>
      </c>
      <c r="FS31" s="11">
        <f>IF(FO31&gt;1,VLOOKUP(FO31,Destinations!$B$3:$D$200,2),0)</f>
        <v>0</v>
      </c>
      <c r="FT31" s="8">
        <f>IF(FM31&gt;0,VLOOKUP(FM31,Destinations!$B$3:$D$200,3),0)</f>
        <v>0</v>
      </c>
      <c r="FU31" s="8">
        <f>IF(FN31&gt;0,VLOOKUP(FN31,Destinations!$B$3:$D$200,3),0)</f>
        <v>0</v>
      </c>
      <c r="FV31" s="8">
        <f>IF(FO31&gt;0,VLOOKUP(FO31,Destinations!$B$3:$D$200,3),0)</f>
        <v>0</v>
      </c>
      <c r="FW31" s="8">
        <f>IF(FP31=0,Destinations!$G$3,VLOOKUP(FP31,Destinations!$B$3:$D$147,3))</f>
        <v>8</v>
      </c>
    </row>
    <row r="32" spans="1:179" ht="12.75">
      <c r="A32" s="20">
        <f t="shared" si="0"/>
        <v>144</v>
      </c>
      <c r="B32" s="20">
        <f t="shared" si="1"/>
        <v>152</v>
      </c>
      <c r="C32" s="8">
        <v>19</v>
      </c>
      <c r="D32" s="12">
        <v>2</v>
      </c>
      <c r="E32" s="12"/>
      <c r="F32" s="12"/>
      <c r="G32" s="12"/>
      <c r="H32" s="11" t="str">
        <f>IF(D32&gt;=1,VLOOKUP(D32,Destinations!$B$3:$D$200,2),0)</f>
        <v>Weekend - Home</v>
      </c>
      <c r="I32" s="11">
        <f>IF(E32&gt;=1,VLOOKUP(E32,Destinations!$B$3:$D$200,2),0)</f>
        <v>0</v>
      </c>
      <c r="J32" s="11">
        <f>IF(F32&gt;=1,VLOOKUP(F32,Destinations!$B$3:$D$200,2),0)</f>
        <v>0</v>
      </c>
      <c r="K32" s="8">
        <f>IF(D32&gt;0,VLOOKUP(D32,Destinations!$B$3:$D$200,3),0)</f>
        <v>0</v>
      </c>
      <c r="L32" s="8">
        <f>IF(E32&gt;0,VLOOKUP(E32,Destinations!$B$3:$D$200,3),0)</f>
        <v>0</v>
      </c>
      <c r="M32" s="8">
        <f>IF(F32&gt;0,VLOOKUP(F32,Destinations!$B$3:$D$200,3),0)</f>
        <v>0</v>
      </c>
      <c r="N32" s="8">
        <f>IF(G32=0,Destinations!$G$3,VLOOKUP(G32,Destinations!$B$3:$D$200,3))</f>
        <v>8</v>
      </c>
      <c r="P32" s="13">
        <f t="shared" si="2"/>
        <v>392</v>
      </c>
      <c r="Q32" s="20">
        <f t="shared" si="3"/>
        <v>400</v>
      </c>
      <c r="R32" s="8">
        <v>19</v>
      </c>
      <c r="S32" s="12"/>
      <c r="T32" s="12"/>
      <c r="U32" s="12"/>
      <c r="V32" s="12"/>
      <c r="W32" s="11">
        <f>IF(S32&gt;1,VLOOKUP(S32,Destinations!$B$3:$D$200,2),0)</f>
        <v>0</v>
      </c>
      <c r="X32" s="11">
        <f>IF(T32&gt;1,VLOOKUP(T32,Destinations!$B$3:$D$200,2),0)</f>
        <v>0</v>
      </c>
      <c r="Y32" s="11">
        <f>IF(U32&gt;1,VLOOKUP(U32,Destinations!$B$3:$D$200,2),0)</f>
        <v>0</v>
      </c>
      <c r="Z32" s="8">
        <f>IF(S32&gt;0,VLOOKUP(S32,Destinations!$B$3:$D$200,3),0)</f>
        <v>0</v>
      </c>
      <c r="AA32" s="8">
        <f>IF(T32&gt;0,VLOOKUP(T32,Destinations!$B$3:$D$200,3),0)</f>
        <v>0</v>
      </c>
      <c r="AB32" s="8">
        <f>IF(U32&gt;0,VLOOKUP(U32,Destinations!$B$3:$D$200,3),0)</f>
        <v>0</v>
      </c>
      <c r="AC32" s="8">
        <f>IF(V32=0,Destinations!$G$3,VLOOKUP(V32,Destinations!$B$3:$D$200,3))</f>
        <v>8</v>
      </c>
      <c r="AE32" s="13">
        <f t="shared" si="4"/>
        <v>632</v>
      </c>
      <c r="AF32" s="20">
        <f t="shared" si="5"/>
        <v>640</v>
      </c>
      <c r="AG32" s="8">
        <v>19</v>
      </c>
      <c r="AH32" s="12"/>
      <c r="AI32" s="12"/>
      <c r="AJ32" s="12"/>
      <c r="AK32" s="12"/>
      <c r="AL32" s="11">
        <f>IF(AH32&gt;=1,VLOOKUP(AH32,Destinations!$B$3:$D$200,2),0)</f>
        <v>0</v>
      </c>
      <c r="AM32" s="11">
        <f>IF(AI32&gt;1,VLOOKUP(AI32,Destinations!$B$3:$D$200,2),0)</f>
        <v>0</v>
      </c>
      <c r="AN32" s="11">
        <f>IF(AJ32&gt;1,VLOOKUP(AJ32,Destinations!$B$3:$D$200,2),0)</f>
        <v>0</v>
      </c>
      <c r="AO32" s="8">
        <f>IF(AH32&gt;0,VLOOKUP(AH32,Destinations!$B$3:$D$200,3),0)</f>
        <v>0</v>
      </c>
      <c r="AP32" s="8">
        <f>IF(AI32&gt;0,VLOOKUP(AI32,Destinations!$B$3:$D$200,3),0)</f>
        <v>0</v>
      </c>
      <c r="AQ32" s="8">
        <f>IF(AJ32&gt;0,VLOOKUP(AJ32,Destinations!$B$3:$D$200,3),0)</f>
        <v>0</v>
      </c>
      <c r="AR32" s="8">
        <f>IF(AK32=0,Destinations!$G$3,0)</f>
        <v>8</v>
      </c>
      <c r="AT32" s="13">
        <f t="shared" si="6"/>
        <v>880</v>
      </c>
      <c r="AU32" s="20">
        <f t="shared" si="7"/>
        <v>888</v>
      </c>
      <c r="AV32" s="8">
        <v>19</v>
      </c>
      <c r="AW32" s="12">
        <v>2</v>
      </c>
      <c r="AX32" s="12"/>
      <c r="AY32" s="12"/>
      <c r="AZ32" s="12"/>
      <c r="BA32" s="11" t="str">
        <f>IF(AW32&gt;=1,VLOOKUP(AW32,Destinations!$B$3:$D$200,2),0)</f>
        <v>Weekend - Home</v>
      </c>
      <c r="BB32" s="11">
        <f>IF(AX32&gt;1,VLOOKUP(AX32,Destinations!$B$3:$D$200,2),0)</f>
        <v>0</v>
      </c>
      <c r="BC32" s="11">
        <f>IF(AY32&gt;1,VLOOKUP(AY32,Destinations!$B$3:$D$200,2),0)</f>
        <v>0</v>
      </c>
      <c r="BD32" s="8">
        <f>IF(AW32&gt;0,VLOOKUP(AW32,Destinations!$B$3:$D$200,3),0)</f>
        <v>0</v>
      </c>
      <c r="BE32" s="8">
        <f>IF(AX32&gt;0,VLOOKUP(AX32,Destinations!$B$3:$D$200,3),0)</f>
        <v>0</v>
      </c>
      <c r="BF32" s="8">
        <f>IF(AY32&gt;0,VLOOKUP(AY32,Destinations!$B$3:$D$200,3),0)</f>
        <v>0</v>
      </c>
      <c r="BG32" s="8">
        <f>IF(AZ32=0,Destinations!$G$3,0)</f>
        <v>8</v>
      </c>
      <c r="BI32" s="13">
        <f t="shared" si="8"/>
        <v>1120</v>
      </c>
      <c r="BJ32" s="20">
        <f t="shared" si="9"/>
        <v>1128</v>
      </c>
      <c r="BK32" s="8">
        <v>19</v>
      </c>
      <c r="BL32" s="12"/>
      <c r="BM32" s="12"/>
      <c r="BN32" s="12"/>
      <c r="BO32" s="12"/>
      <c r="BP32" s="11">
        <f>IF(BL32&gt;=1,VLOOKUP(BL32,Destinations!$B$3:$D$200,2),0)</f>
        <v>0</v>
      </c>
      <c r="BQ32" s="11">
        <f>IF(BM32&gt;1,VLOOKUP(BM32,Destinations!$B$3:$D$200,2),0)</f>
        <v>0</v>
      </c>
      <c r="BR32" s="11">
        <f>IF(BN32&gt;1,VLOOKUP(BN32,Destinations!$B$3:$D$200,2),0)</f>
        <v>0</v>
      </c>
      <c r="BS32" s="8">
        <f>IF(BL32&gt;0,VLOOKUP(BL32,Destinations!$B$3:$D$200,3),0)</f>
        <v>0</v>
      </c>
      <c r="BT32" s="8">
        <f>IF(BM32&gt;0,VLOOKUP(BM32,Destinations!$B$3:$D$200,3),0)</f>
        <v>0</v>
      </c>
      <c r="BU32" s="8">
        <f>IF(BN32&gt;0,VLOOKUP(BN32,Destinations!$B$3:$D$200,3),0)</f>
        <v>0</v>
      </c>
      <c r="BV32" s="8">
        <f>IF(BO32=0,Destinations!$G$3,VLOOKUP(BO32,Destinations!$B$3:$D$147,3))</f>
        <v>8</v>
      </c>
      <c r="BX32" s="13">
        <f t="shared" si="10"/>
        <v>1368</v>
      </c>
      <c r="BY32" s="20">
        <f t="shared" si="11"/>
        <v>1376</v>
      </c>
      <c r="BZ32" s="8">
        <v>19</v>
      </c>
      <c r="CA32" s="12"/>
      <c r="CB32" s="12"/>
      <c r="CC32" s="12"/>
      <c r="CD32" s="12"/>
      <c r="CE32" s="11">
        <f>IF(CA32&gt;=1,VLOOKUP(CA32,Destinations!$B$3:$D$200,2),0)</f>
        <v>0</v>
      </c>
      <c r="CF32" s="11">
        <f>IF(CB32&gt;1,VLOOKUP(CB32,Destinations!$B$3:$D$200,2),0)</f>
        <v>0</v>
      </c>
      <c r="CG32" s="11">
        <f>IF(CC32&gt;1,VLOOKUP(CC32,Destinations!$B$3:$D$200,2),0)</f>
        <v>0</v>
      </c>
      <c r="CH32" s="8">
        <f>IF(CA32&gt;0,VLOOKUP(CA32,Destinations!$B$3:$D$200,3),0)</f>
        <v>0</v>
      </c>
      <c r="CI32" s="8">
        <f>IF(CB32&gt;0,VLOOKUP(CB32,Destinations!$B$3:$D$200,3),0)</f>
        <v>0</v>
      </c>
      <c r="CJ32" s="8">
        <f>IF(CC32&gt;0,VLOOKUP(CC32,Destinations!$B$3:$D$200,3),0)</f>
        <v>0</v>
      </c>
      <c r="CK32" s="8">
        <f>IF(CD32=0,Destinations!$G$3,VLOOKUP(CD32,Destinations!$B$3:$D$147,3))</f>
        <v>8</v>
      </c>
      <c r="CM32" s="13">
        <f t="shared" si="12"/>
        <v>1616</v>
      </c>
      <c r="CN32" s="20">
        <f t="shared" si="13"/>
        <v>1624</v>
      </c>
      <c r="CO32" s="8">
        <v>19</v>
      </c>
      <c r="CP32" s="12"/>
      <c r="CQ32" s="12"/>
      <c r="CR32" s="12"/>
      <c r="CS32" s="12"/>
      <c r="CT32" s="11">
        <f>IF(CP32&gt;=1,VLOOKUP(CP32,Destinations!$B$3:$D$200,2),0)</f>
        <v>0</v>
      </c>
      <c r="CU32" s="11">
        <f>IF(CQ32&gt;1,VLOOKUP(CQ32,Destinations!$B$3:$D$200,2),0)</f>
        <v>0</v>
      </c>
      <c r="CV32" s="11">
        <f>IF(CR32&gt;1,VLOOKUP(CR32,Destinations!$B$3:$D$200,2),0)</f>
        <v>0</v>
      </c>
      <c r="CW32" s="8">
        <f>IF(CP32&gt;0,VLOOKUP(CP32,Destinations!$B$3:$D$200,3),0)</f>
        <v>0</v>
      </c>
      <c r="CX32" s="8">
        <f>IF(CQ32&gt;0,VLOOKUP(CQ32,Destinations!$B$3:$D$200,3),0)</f>
        <v>0</v>
      </c>
      <c r="CY32" s="8">
        <f>IF(CR32&gt;0,VLOOKUP(CR32,Destinations!$B$3:$D$200,3),0)</f>
        <v>0</v>
      </c>
      <c r="CZ32" s="8">
        <f>IF(CS32=0,Destinations!$G$3,VLOOKUP(CS32,Destinations!$B$3:$D$147,3))</f>
        <v>8</v>
      </c>
      <c r="DB32" s="13">
        <f t="shared" si="14"/>
        <v>1856</v>
      </c>
      <c r="DC32" s="20">
        <f t="shared" si="15"/>
        <v>1864</v>
      </c>
      <c r="DD32" s="8">
        <v>19</v>
      </c>
      <c r="DE32" s="12"/>
      <c r="DF32" s="12"/>
      <c r="DG32" s="12"/>
      <c r="DH32" s="12"/>
      <c r="DI32" s="11">
        <f>IF(DE32&gt;=1,VLOOKUP(DE32,Destinations!$B$3:$D$200,2),0)</f>
        <v>0</v>
      </c>
      <c r="DJ32" s="11">
        <f>IF(DF32&gt;1,VLOOKUP(DF32,Destinations!$B$3:$D$200,2),0)</f>
        <v>0</v>
      </c>
      <c r="DK32" s="11">
        <f>IF(DG32&gt;1,VLOOKUP(DG32,Destinations!$B$3:$D$200,2),0)</f>
        <v>0</v>
      </c>
      <c r="DL32" s="8">
        <f>IF(DE32&gt;0,VLOOKUP(DE32,Destinations!$B$3:$D$200,3),0)</f>
        <v>0</v>
      </c>
      <c r="DM32" s="8">
        <f>IF(DF32&gt;0,VLOOKUP(DF32,Destinations!$B$3:$D$200,3),0)</f>
        <v>0</v>
      </c>
      <c r="DN32" s="8">
        <f>IF(DG32&gt;0,VLOOKUP(DG32,Destinations!$B$3:$D$200,3),0)</f>
        <v>0</v>
      </c>
      <c r="DO32" s="8">
        <f>IF(DH32=0,Destinations!$G$3,VLOOKUP(DH32,Destinations!$B$3:$D$147,3))</f>
        <v>8</v>
      </c>
      <c r="DQ32" s="13">
        <f t="shared" si="16"/>
        <v>2104</v>
      </c>
      <c r="DR32" s="20">
        <f t="shared" si="17"/>
        <v>2112</v>
      </c>
      <c r="DS32" s="8">
        <v>19</v>
      </c>
      <c r="DT32" s="12">
        <v>2</v>
      </c>
      <c r="DU32" s="12"/>
      <c r="DV32" s="12"/>
      <c r="DW32" s="12"/>
      <c r="DX32" s="11" t="str">
        <f>IF(DT32&gt;=1,VLOOKUP(DT32,Destinations!$B$3:$D$200,2),0)</f>
        <v>Weekend - Home</v>
      </c>
      <c r="DY32" s="11">
        <f>IF(DU32&gt;1,VLOOKUP(DU32,Destinations!$B$3:$D$200,2),0)</f>
        <v>0</v>
      </c>
      <c r="DZ32" s="11">
        <f>IF(DV32&gt;1,VLOOKUP(DV32,Destinations!$B$3:$D$200,2),0)</f>
        <v>0</v>
      </c>
      <c r="EA32" s="8">
        <f>IF(DT32&gt;0,VLOOKUP(DT32,Destinations!$B$3:$D$200,3),0)</f>
        <v>0</v>
      </c>
      <c r="EB32" s="8">
        <f>IF(DU32&gt;0,VLOOKUP(DU32,Destinations!$B$3:$D$200,3),0)</f>
        <v>0</v>
      </c>
      <c r="EC32" s="8">
        <f>IF(DV32&gt;0,VLOOKUP(DV32,Destinations!$B$3:$D$200,3),0)</f>
        <v>0</v>
      </c>
      <c r="ED32" s="8">
        <f>IF(DW32=0,Destinations!$G$3,VLOOKUP(DW32,Destinations!$B$3:$D$147,3))</f>
        <v>8</v>
      </c>
      <c r="EF32" s="13">
        <f t="shared" si="18"/>
        <v>2344</v>
      </c>
      <c r="EG32" s="20">
        <f t="shared" si="19"/>
        <v>2352</v>
      </c>
      <c r="EH32" s="8">
        <v>19</v>
      </c>
      <c r="EI32" s="12"/>
      <c r="EJ32" s="12"/>
      <c r="EK32" s="12"/>
      <c r="EL32" s="12"/>
      <c r="EM32" s="11">
        <f>IF(EI32&gt;=1,VLOOKUP(EI32,Destinations!$B$3:$D$200,2),0)</f>
        <v>0</v>
      </c>
      <c r="EN32" s="11">
        <f>IF(EJ32&gt;1,VLOOKUP(EJ32,Destinations!$B$3:$D$200,2),0)</f>
        <v>0</v>
      </c>
      <c r="EO32" s="11">
        <f>IF(EK32&gt;1,VLOOKUP(EK32,Destinations!$B$3:$D$200,2),0)</f>
        <v>0</v>
      </c>
      <c r="EP32" s="8">
        <f>IF(EI32&gt;0,VLOOKUP(EI32,Destinations!$B$3:$D$200,3),0)</f>
        <v>0</v>
      </c>
      <c r="EQ32" s="8">
        <f>IF(EJ32&gt;0,VLOOKUP(EJ32,Destinations!$B$3:$D$200,3),0)</f>
        <v>0</v>
      </c>
      <c r="ER32" s="8">
        <f>IF(EK32&gt;0,VLOOKUP(EK32,Destinations!$B$3:$D$200,3),0)</f>
        <v>0</v>
      </c>
      <c r="ES32" s="8">
        <f>IF(EL32=0,Destinations!$G$3,VLOOKUP(EL32,Destinations!$B$3:$D$147,3))</f>
        <v>8</v>
      </c>
      <c r="EU32" s="13">
        <f t="shared" si="20"/>
        <v>2592</v>
      </c>
      <c r="EV32" s="20">
        <f t="shared" si="21"/>
        <v>2600</v>
      </c>
      <c r="EW32" s="8">
        <v>19</v>
      </c>
      <c r="EX32" s="12"/>
      <c r="EY32" s="12"/>
      <c r="EZ32" s="12"/>
      <c r="FA32" s="12"/>
      <c r="FB32" s="11">
        <f>IF(EX32&gt;=1,VLOOKUP(EX32,Destinations!$B$3:$D$200,2),0)</f>
        <v>0</v>
      </c>
      <c r="FC32" s="11">
        <f>IF(EY32&gt;1,VLOOKUP(EY32,Destinations!$B$3:$D$200,2),0)</f>
        <v>0</v>
      </c>
      <c r="FD32" s="11">
        <f>IF(EZ32&gt;1,VLOOKUP(EZ32,Destinations!$B$3:$D$200,2),0)</f>
        <v>0</v>
      </c>
      <c r="FE32" s="8">
        <f>IF(EX32&gt;0,VLOOKUP(EX32,Destinations!$B$3:$D$200,3),0)</f>
        <v>0</v>
      </c>
      <c r="FF32" s="8">
        <f>IF(EY32&gt;0,VLOOKUP(EY32,Destinations!$B$3:$D$200,3),0)</f>
        <v>0</v>
      </c>
      <c r="FG32" s="8">
        <f>IF(EZ32&gt;0,VLOOKUP(EZ32,Destinations!$B$3:$D$200,3),0)</f>
        <v>0</v>
      </c>
      <c r="FH32" s="8">
        <f>IF(FA32=0,Destinations!$G$3,VLOOKUP(FA32,Destinations!$B$3:$D$147,3))</f>
        <v>8</v>
      </c>
      <c r="FJ32" s="13">
        <f t="shared" si="22"/>
        <v>2840</v>
      </c>
      <c r="FK32" s="20">
        <f t="shared" si="23"/>
        <v>2848</v>
      </c>
      <c r="FL32" s="8">
        <v>19</v>
      </c>
      <c r="FM32" s="12">
        <v>2</v>
      </c>
      <c r="FN32" s="12"/>
      <c r="FO32" s="12"/>
      <c r="FP32" s="12"/>
      <c r="FQ32" s="11" t="str">
        <f>IF(FM32&gt;=1,VLOOKUP(FM32,Destinations!$B$3:$D$200,2),0)</f>
        <v>Weekend - Home</v>
      </c>
      <c r="FR32" s="11">
        <f>IF(FN32&gt;1,VLOOKUP(FN32,Destinations!$B$3:$D$200,2),0)</f>
        <v>0</v>
      </c>
      <c r="FS32" s="11">
        <f>IF(FO32&gt;1,VLOOKUP(FO32,Destinations!$B$3:$D$200,2),0)</f>
        <v>0</v>
      </c>
      <c r="FT32" s="8">
        <f>IF(FM32&gt;0,VLOOKUP(FM32,Destinations!$B$3:$D$200,3),0)</f>
        <v>0</v>
      </c>
      <c r="FU32" s="8">
        <f>IF(FN32&gt;0,VLOOKUP(FN32,Destinations!$B$3:$D$200,3),0)</f>
        <v>0</v>
      </c>
      <c r="FV32" s="8">
        <f>IF(FO32&gt;0,VLOOKUP(FO32,Destinations!$B$3:$D$200,3),0)</f>
        <v>0</v>
      </c>
      <c r="FW32" s="8">
        <f>IF(FP32=0,Destinations!$G$3,VLOOKUP(FP32,Destinations!$B$3:$D$147,3))</f>
        <v>8</v>
      </c>
    </row>
    <row r="33" spans="1:179" ht="12.75">
      <c r="A33" s="20">
        <f t="shared" si="0"/>
        <v>152</v>
      </c>
      <c r="B33" s="20">
        <f t="shared" si="1"/>
        <v>160</v>
      </c>
      <c r="C33" s="8">
        <v>20</v>
      </c>
      <c r="D33" s="12">
        <v>2</v>
      </c>
      <c r="E33" s="12"/>
      <c r="F33" s="12"/>
      <c r="G33" s="12"/>
      <c r="H33" s="11" t="str">
        <f>IF(D33&gt;=1,VLOOKUP(D33,Destinations!$B$3:$D$200,2),0)</f>
        <v>Weekend - Home</v>
      </c>
      <c r="I33" s="11">
        <f>IF(E33&gt;=1,VLOOKUP(E33,Destinations!$B$3:$D$200,2),0)</f>
        <v>0</v>
      </c>
      <c r="J33" s="11">
        <f>IF(F33&gt;=1,VLOOKUP(F33,Destinations!$B$3:$D$200,2),0)</f>
        <v>0</v>
      </c>
      <c r="K33" s="8">
        <f>IF(D33&gt;0,VLOOKUP(D33,Destinations!$B$3:$D$200,3),0)</f>
        <v>0</v>
      </c>
      <c r="L33" s="8">
        <f>IF(E33&gt;0,VLOOKUP(E33,Destinations!$B$3:$D$200,3),0)</f>
        <v>0</v>
      </c>
      <c r="M33" s="8">
        <f>IF(F33&gt;0,VLOOKUP(F33,Destinations!$B$3:$D$200,3),0)</f>
        <v>0</v>
      </c>
      <c r="N33" s="8">
        <f>IF(G33=0,Destinations!$G$3,VLOOKUP(G33,Destinations!$B$3:$D$200,3))</f>
        <v>8</v>
      </c>
      <c r="P33" s="13">
        <f t="shared" si="2"/>
        <v>400</v>
      </c>
      <c r="Q33" s="20">
        <f t="shared" si="3"/>
        <v>408</v>
      </c>
      <c r="R33" s="8">
        <v>20</v>
      </c>
      <c r="S33" s="12"/>
      <c r="T33" s="12"/>
      <c r="U33" s="12"/>
      <c r="V33" s="12"/>
      <c r="W33" s="11">
        <f>IF(S33&gt;1,VLOOKUP(S33,Destinations!$B$3:$D$200,2),0)</f>
        <v>0</v>
      </c>
      <c r="X33" s="11">
        <f>IF(T33&gt;1,VLOOKUP(T33,Destinations!$B$3:$D$200,2),0)</f>
        <v>0</v>
      </c>
      <c r="Y33" s="11">
        <f>IF(U33&gt;1,VLOOKUP(U33,Destinations!$B$3:$D$200,2),0)</f>
        <v>0</v>
      </c>
      <c r="Z33" s="8">
        <f>IF(S33&gt;0,VLOOKUP(S33,Destinations!$B$3:$D$200,3),0)</f>
        <v>0</v>
      </c>
      <c r="AA33" s="8">
        <f>IF(T33&gt;0,VLOOKUP(T33,Destinations!$B$3:$D$200,3),0)</f>
        <v>0</v>
      </c>
      <c r="AB33" s="8">
        <f>IF(U33&gt;0,VLOOKUP(U33,Destinations!$B$3:$D$200,3),0)</f>
        <v>0</v>
      </c>
      <c r="AC33" s="8">
        <f>IF(V33=0,Destinations!$G$3,VLOOKUP(V33,Destinations!$B$3:$D$200,3))</f>
        <v>8</v>
      </c>
      <c r="AE33" s="13">
        <f t="shared" si="4"/>
        <v>640</v>
      </c>
      <c r="AF33" s="20">
        <f t="shared" si="5"/>
        <v>648</v>
      </c>
      <c r="AG33" s="8">
        <v>20</v>
      </c>
      <c r="AH33" s="12"/>
      <c r="AI33" s="12"/>
      <c r="AJ33" s="12"/>
      <c r="AK33" s="12"/>
      <c r="AL33" s="11">
        <f>IF(AH33&gt;=1,VLOOKUP(AH33,Destinations!$B$3:$D$200,2),0)</f>
        <v>0</v>
      </c>
      <c r="AM33" s="11">
        <f>IF(AI33&gt;1,VLOOKUP(AI33,Destinations!$B$3:$D$200,2),0)</f>
        <v>0</v>
      </c>
      <c r="AN33" s="11">
        <f>IF(AJ33&gt;1,VLOOKUP(AJ33,Destinations!$B$3:$D$200,2),0)</f>
        <v>0</v>
      </c>
      <c r="AO33" s="8">
        <f>IF(AH33&gt;0,VLOOKUP(AH33,Destinations!$B$3:$D$200,3),0)</f>
        <v>0</v>
      </c>
      <c r="AP33" s="8">
        <f>IF(AI33&gt;0,VLOOKUP(AI33,Destinations!$B$3:$D$200,3),0)</f>
        <v>0</v>
      </c>
      <c r="AQ33" s="8">
        <f>IF(AJ33&gt;0,VLOOKUP(AJ33,Destinations!$B$3:$D$200,3),0)</f>
        <v>0</v>
      </c>
      <c r="AR33" s="8">
        <f>IF(AK33=0,Destinations!$G$3,0)</f>
        <v>8</v>
      </c>
      <c r="AT33" s="13">
        <f t="shared" si="6"/>
        <v>888</v>
      </c>
      <c r="AU33" s="20">
        <f t="shared" si="7"/>
        <v>896</v>
      </c>
      <c r="AV33" s="8">
        <v>20</v>
      </c>
      <c r="AW33" s="12"/>
      <c r="AX33" s="12"/>
      <c r="AY33" s="12"/>
      <c r="AZ33" s="12"/>
      <c r="BA33" s="11">
        <f>IF(AW33&gt;=1,VLOOKUP(AW33,Destinations!$B$3:$D$200,2),0)</f>
        <v>0</v>
      </c>
      <c r="BB33" s="11">
        <f>IF(AX33&gt;1,VLOOKUP(AX33,Destinations!$B$3:$D$200,2),0)</f>
        <v>0</v>
      </c>
      <c r="BC33" s="11">
        <f>IF(AY33&gt;1,VLOOKUP(AY33,Destinations!$B$3:$D$200,2),0)</f>
        <v>0</v>
      </c>
      <c r="BD33" s="8">
        <f>IF(AW33&gt;0,VLOOKUP(AW33,Destinations!$B$3:$D$200,3),0)</f>
        <v>0</v>
      </c>
      <c r="BE33" s="8">
        <f>IF(AX33&gt;0,VLOOKUP(AX33,Destinations!$B$3:$D$200,3),0)</f>
        <v>0</v>
      </c>
      <c r="BF33" s="8">
        <f>IF(AY33&gt;0,VLOOKUP(AY33,Destinations!$B$3:$D$200,3),0)</f>
        <v>0</v>
      </c>
      <c r="BG33" s="8">
        <f>IF(AZ33=0,Destinations!$G$3,0)</f>
        <v>8</v>
      </c>
      <c r="BI33" s="13">
        <f t="shared" si="8"/>
        <v>1128</v>
      </c>
      <c r="BJ33" s="20">
        <f t="shared" si="9"/>
        <v>1136</v>
      </c>
      <c r="BK33" s="8">
        <v>20</v>
      </c>
      <c r="BL33" s="12"/>
      <c r="BM33" s="12"/>
      <c r="BN33" s="12"/>
      <c r="BO33" s="12"/>
      <c r="BP33" s="11">
        <f>IF(BL33&gt;=1,VLOOKUP(BL33,Destinations!$B$3:$D$200,2),0)</f>
        <v>0</v>
      </c>
      <c r="BQ33" s="11">
        <f>IF(BM33&gt;1,VLOOKUP(BM33,Destinations!$B$3:$D$200,2),0)</f>
        <v>0</v>
      </c>
      <c r="BR33" s="11">
        <f>IF(BN33&gt;1,VLOOKUP(BN33,Destinations!$B$3:$D$200,2),0)</f>
        <v>0</v>
      </c>
      <c r="BS33" s="8">
        <f>IF(BL33&gt;0,VLOOKUP(BL33,Destinations!$B$3:$D$200,3),0)</f>
        <v>0</v>
      </c>
      <c r="BT33" s="8">
        <f>IF(BM33&gt;0,VLOOKUP(BM33,Destinations!$B$3:$D$200,3),0)</f>
        <v>0</v>
      </c>
      <c r="BU33" s="8">
        <f>IF(BN33&gt;0,VLOOKUP(BN33,Destinations!$B$3:$D$200,3),0)</f>
        <v>0</v>
      </c>
      <c r="BV33" s="8">
        <f>IF(BO33=0,Destinations!$G$3,VLOOKUP(BO33,Destinations!$B$3:$D$147,3))</f>
        <v>8</v>
      </c>
      <c r="BX33" s="13">
        <f t="shared" si="10"/>
        <v>1376</v>
      </c>
      <c r="BY33" s="20">
        <f t="shared" si="11"/>
        <v>1384</v>
      </c>
      <c r="BZ33" s="8">
        <v>20</v>
      </c>
      <c r="CA33" s="12">
        <v>2</v>
      </c>
      <c r="CB33" s="12"/>
      <c r="CC33" s="12"/>
      <c r="CD33" s="12"/>
      <c r="CE33" s="11" t="str">
        <f>IF(CA33&gt;=1,VLOOKUP(CA33,Destinations!$B$3:$D$200,2),0)</f>
        <v>Weekend - Home</v>
      </c>
      <c r="CF33" s="11">
        <f>IF(CB33&gt;1,VLOOKUP(CB33,Destinations!$B$3:$D$200,2),0)</f>
        <v>0</v>
      </c>
      <c r="CG33" s="11">
        <f>IF(CC33&gt;1,VLOOKUP(CC33,Destinations!$B$3:$D$200,2),0)</f>
        <v>0</v>
      </c>
      <c r="CH33" s="8">
        <f>IF(CA33&gt;0,VLOOKUP(CA33,Destinations!$B$3:$D$200,3),0)</f>
        <v>0</v>
      </c>
      <c r="CI33" s="8">
        <f>IF(CB33&gt;0,VLOOKUP(CB33,Destinations!$B$3:$D$200,3),0)</f>
        <v>0</v>
      </c>
      <c r="CJ33" s="8">
        <f>IF(CC33&gt;0,VLOOKUP(CC33,Destinations!$B$3:$D$200,3),0)</f>
        <v>0</v>
      </c>
      <c r="CK33" s="8">
        <f>IF(CD33=0,Destinations!$G$3,VLOOKUP(CD33,Destinations!$B$3:$D$147,3))</f>
        <v>8</v>
      </c>
      <c r="CM33" s="13">
        <f t="shared" si="12"/>
        <v>1624</v>
      </c>
      <c r="CN33" s="20">
        <f t="shared" si="13"/>
        <v>1632</v>
      </c>
      <c r="CO33" s="8">
        <v>20</v>
      </c>
      <c r="CP33" s="12"/>
      <c r="CQ33" s="12"/>
      <c r="CR33" s="12"/>
      <c r="CS33" s="12"/>
      <c r="CT33" s="11">
        <f>IF(CP33&gt;=1,VLOOKUP(CP33,Destinations!$B$3:$D$200,2),0)</f>
        <v>0</v>
      </c>
      <c r="CU33" s="11">
        <f>IF(CQ33&gt;1,VLOOKUP(CQ33,Destinations!$B$3:$D$200,2),0)</f>
        <v>0</v>
      </c>
      <c r="CV33" s="11">
        <f>IF(CR33&gt;1,VLOOKUP(CR33,Destinations!$B$3:$D$200,2),0)</f>
        <v>0</v>
      </c>
      <c r="CW33" s="8">
        <f>IF(CP33&gt;0,VLOOKUP(CP33,Destinations!$B$3:$D$200,3),0)</f>
        <v>0</v>
      </c>
      <c r="CX33" s="8">
        <f>IF(CQ33&gt;0,VLOOKUP(CQ33,Destinations!$B$3:$D$200,3),0)</f>
        <v>0</v>
      </c>
      <c r="CY33" s="8">
        <f>IF(CR33&gt;0,VLOOKUP(CR33,Destinations!$B$3:$D$200,3),0)</f>
        <v>0</v>
      </c>
      <c r="CZ33" s="8">
        <f>IF(CS33=0,Destinations!$G$3,VLOOKUP(CS33,Destinations!$B$3:$D$147,3))</f>
        <v>8</v>
      </c>
      <c r="DB33" s="13">
        <f t="shared" si="14"/>
        <v>1864</v>
      </c>
      <c r="DC33" s="20">
        <f t="shared" si="15"/>
        <v>1872</v>
      </c>
      <c r="DD33" s="8">
        <v>20</v>
      </c>
      <c r="DE33" s="12"/>
      <c r="DF33" s="12"/>
      <c r="DG33" s="12"/>
      <c r="DH33" s="12"/>
      <c r="DI33" s="11">
        <f>IF(DE33&gt;=1,VLOOKUP(DE33,Destinations!$B$3:$D$200,2),0)</f>
        <v>0</v>
      </c>
      <c r="DJ33" s="11">
        <f>IF(DF33&gt;1,VLOOKUP(DF33,Destinations!$B$3:$D$200,2),0)</f>
        <v>0</v>
      </c>
      <c r="DK33" s="11">
        <f>IF(DG33&gt;1,VLOOKUP(DG33,Destinations!$B$3:$D$200,2),0)</f>
        <v>0</v>
      </c>
      <c r="DL33" s="8">
        <f>IF(DE33&gt;0,VLOOKUP(DE33,Destinations!$B$3:$D$200,3),0)</f>
        <v>0</v>
      </c>
      <c r="DM33" s="8">
        <f>IF(DF33&gt;0,VLOOKUP(DF33,Destinations!$B$3:$D$200,3),0)</f>
        <v>0</v>
      </c>
      <c r="DN33" s="8">
        <f>IF(DG33&gt;0,VLOOKUP(DG33,Destinations!$B$3:$D$200,3),0)</f>
        <v>0</v>
      </c>
      <c r="DO33" s="8">
        <f>IF(DH33=0,Destinations!$G$3,VLOOKUP(DH33,Destinations!$B$3:$D$147,3))</f>
        <v>8</v>
      </c>
      <c r="DQ33" s="13">
        <f t="shared" si="16"/>
        <v>2112</v>
      </c>
      <c r="DR33" s="20">
        <f t="shared" si="17"/>
        <v>2120</v>
      </c>
      <c r="DS33" s="8">
        <v>20</v>
      </c>
      <c r="DT33" s="12">
        <v>2</v>
      </c>
      <c r="DU33" s="12"/>
      <c r="DV33" s="12"/>
      <c r="DW33" s="12"/>
      <c r="DX33" s="11" t="str">
        <f>IF(DT33&gt;=1,VLOOKUP(DT33,Destinations!$B$3:$D$200,2),0)</f>
        <v>Weekend - Home</v>
      </c>
      <c r="DY33" s="11">
        <f>IF(DU33&gt;1,VLOOKUP(DU33,Destinations!$B$3:$D$200,2),0)</f>
        <v>0</v>
      </c>
      <c r="DZ33" s="11">
        <f>IF(DV33&gt;1,VLOOKUP(DV33,Destinations!$B$3:$D$200,2),0)</f>
        <v>0</v>
      </c>
      <c r="EA33" s="8">
        <f>IF(DT33&gt;0,VLOOKUP(DT33,Destinations!$B$3:$D$200,3),0)</f>
        <v>0</v>
      </c>
      <c r="EB33" s="8">
        <f>IF(DU33&gt;0,VLOOKUP(DU33,Destinations!$B$3:$D$200,3),0)</f>
        <v>0</v>
      </c>
      <c r="EC33" s="8">
        <f>IF(DV33&gt;0,VLOOKUP(DV33,Destinations!$B$3:$D$200,3),0)</f>
        <v>0</v>
      </c>
      <c r="ED33" s="8">
        <f>IF(DW33=0,Destinations!$G$3,VLOOKUP(DW33,Destinations!$B$3:$D$147,3))</f>
        <v>8</v>
      </c>
      <c r="EF33" s="13">
        <f t="shared" si="18"/>
        <v>2352</v>
      </c>
      <c r="EG33" s="20">
        <f t="shared" si="19"/>
        <v>2360</v>
      </c>
      <c r="EH33" s="8">
        <v>20</v>
      </c>
      <c r="EI33" s="12"/>
      <c r="EJ33" s="12"/>
      <c r="EK33" s="12"/>
      <c r="EL33" s="12"/>
      <c r="EM33" s="11">
        <f>IF(EI33&gt;=1,VLOOKUP(EI33,Destinations!$B$3:$D$200,2),0)</f>
        <v>0</v>
      </c>
      <c r="EN33" s="11">
        <f>IF(EJ33&gt;1,VLOOKUP(EJ33,Destinations!$B$3:$D$200,2),0)</f>
        <v>0</v>
      </c>
      <c r="EO33" s="11">
        <f>IF(EK33&gt;1,VLOOKUP(EK33,Destinations!$B$3:$D$200,2),0)</f>
        <v>0</v>
      </c>
      <c r="EP33" s="8">
        <f>IF(EI33&gt;0,VLOOKUP(EI33,Destinations!$B$3:$D$200,3),0)</f>
        <v>0</v>
      </c>
      <c r="EQ33" s="8">
        <f>IF(EJ33&gt;0,VLOOKUP(EJ33,Destinations!$B$3:$D$200,3),0)</f>
        <v>0</v>
      </c>
      <c r="ER33" s="8">
        <f>IF(EK33&gt;0,VLOOKUP(EK33,Destinations!$B$3:$D$200,3),0)</f>
        <v>0</v>
      </c>
      <c r="ES33" s="8">
        <f>IF(EL33=0,Destinations!$G$3,VLOOKUP(EL33,Destinations!$B$3:$D$147,3))</f>
        <v>8</v>
      </c>
      <c r="EU33" s="13">
        <f t="shared" si="20"/>
        <v>2600</v>
      </c>
      <c r="EV33" s="20">
        <f t="shared" si="21"/>
        <v>2608</v>
      </c>
      <c r="EW33" s="8">
        <v>20</v>
      </c>
      <c r="EX33" s="12"/>
      <c r="EY33" s="12"/>
      <c r="EZ33" s="12"/>
      <c r="FA33" s="12"/>
      <c r="FB33" s="11">
        <f>IF(EX33&gt;=1,VLOOKUP(EX33,Destinations!$B$3:$D$200,2),0)</f>
        <v>0</v>
      </c>
      <c r="FC33" s="11">
        <f>IF(EY33&gt;1,VLOOKUP(EY33,Destinations!$B$3:$D$200,2),0)</f>
        <v>0</v>
      </c>
      <c r="FD33" s="11">
        <f>IF(EZ33&gt;1,VLOOKUP(EZ33,Destinations!$B$3:$D$200,2),0)</f>
        <v>0</v>
      </c>
      <c r="FE33" s="8">
        <f>IF(EX33&gt;0,VLOOKUP(EX33,Destinations!$B$3:$D$200,3),0)</f>
        <v>0</v>
      </c>
      <c r="FF33" s="8">
        <f>IF(EY33&gt;0,VLOOKUP(EY33,Destinations!$B$3:$D$200,3),0)</f>
        <v>0</v>
      </c>
      <c r="FG33" s="8">
        <f>IF(EZ33&gt;0,VLOOKUP(EZ33,Destinations!$B$3:$D$200,3),0)</f>
        <v>0</v>
      </c>
      <c r="FH33" s="8">
        <f>IF(FA33=0,Destinations!$G$3,VLOOKUP(FA33,Destinations!$B$3:$D$147,3))</f>
        <v>8</v>
      </c>
      <c r="FJ33" s="13">
        <f t="shared" si="22"/>
        <v>2848</v>
      </c>
      <c r="FK33" s="20">
        <f t="shared" si="23"/>
        <v>2856</v>
      </c>
      <c r="FL33" s="8">
        <v>20</v>
      </c>
      <c r="FM33" s="12"/>
      <c r="FN33" s="12"/>
      <c r="FO33" s="12"/>
      <c r="FP33" s="12"/>
      <c r="FQ33" s="11">
        <f>IF(FM33&gt;=1,VLOOKUP(FM33,Destinations!$B$3:$D$200,2),0)</f>
        <v>0</v>
      </c>
      <c r="FR33" s="11">
        <f>IF(FN33&gt;1,VLOOKUP(FN33,Destinations!$B$3:$D$200,2),0)</f>
        <v>0</v>
      </c>
      <c r="FS33" s="11">
        <f>IF(FO33&gt;1,VLOOKUP(FO33,Destinations!$B$3:$D$200,2),0)</f>
        <v>0</v>
      </c>
      <c r="FT33" s="8">
        <f>IF(FM33&gt;0,VLOOKUP(FM33,Destinations!$B$3:$D$200,3),0)</f>
        <v>0</v>
      </c>
      <c r="FU33" s="8">
        <f>IF(FN33&gt;0,VLOOKUP(FN33,Destinations!$B$3:$D$200,3),0)</f>
        <v>0</v>
      </c>
      <c r="FV33" s="8">
        <f>IF(FO33&gt;0,VLOOKUP(FO33,Destinations!$B$3:$D$200,3),0)</f>
        <v>0</v>
      </c>
      <c r="FW33" s="8">
        <f>IF(FP33=0,Destinations!$G$3,VLOOKUP(FP33,Destinations!$B$3:$D$147,3))</f>
        <v>8</v>
      </c>
    </row>
    <row r="34" spans="1:179" ht="12.75">
      <c r="A34" s="20">
        <f t="shared" si="0"/>
        <v>160</v>
      </c>
      <c r="B34" s="20">
        <f t="shared" si="1"/>
        <v>168</v>
      </c>
      <c r="C34" s="8">
        <v>21</v>
      </c>
      <c r="D34" s="12">
        <v>1</v>
      </c>
      <c r="E34" s="12"/>
      <c r="F34" s="12"/>
      <c r="G34" s="12"/>
      <c r="H34" s="11" t="str">
        <f>IF(D34&gt;=1,VLOOKUP(D34,Destinations!$B$3:$D$200,2),0)</f>
        <v>Public Holiday</v>
      </c>
      <c r="I34" s="11">
        <f>IF(E34&gt;=1,VLOOKUP(E34,Destinations!$B$3:$D$200,2),0)</f>
        <v>0</v>
      </c>
      <c r="J34" s="11">
        <f>IF(F34&gt;=1,VLOOKUP(F34,Destinations!$B$3:$D$200,2),0)</f>
        <v>0</v>
      </c>
      <c r="K34" s="8">
        <f>IF(D34&gt;0,VLOOKUP(D34,Destinations!$B$3:$D$200,3),0)</f>
        <v>0</v>
      </c>
      <c r="L34" s="8">
        <f>IF(E34&gt;0,VLOOKUP(E34,Destinations!$B$3:$D$200,3),0)</f>
        <v>0</v>
      </c>
      <c r="M34" s="8">
        <f>IF(F34&gt;0,VLOOKUP(F34,Destinations!$B$3:$D$200,3),0)</f>
        <v>0</v>
      </c>
      <c r="N34" s="8">
        <f>IF(G34=0,Destinations!$G$3,VLOOKUP(G34,Destinations!$B$3:$D$200,3))</f>
        <v>8</v>
      </c>
      <c r="P34" s="13">
        <f t="shared" si="2"/>
        <v>408</v>
      </c>
      <c r="Q34" s="20">
        <f t="shared" si="3"/>
        <v>416</v>
      </c>
      <c r="R34" s="8">
        <v>21</v>
      </c>
      <c r="S34" s="12"/>
      <c r="T34" s="12"/>
      <c r="U34" s="12"/>
      <c r="V34" s="12"/>
      <c r="W34" s="11">
        <f>IF(S34&gt;1,VLOOKUP(S34,Destinations!$B$3:$D$200,2),0)</f>
        <v>0</v>
      </c>
      <c r="X34" s="11">
        <f>IF(T34&gt;1,VLOOKUP(T34,Destinations!$B$3:$D$200,2),0)</f>
        <v>0</v>
      </c>
      <c r="Y34" s="11">
        <f>IF(U34&gt;1,VLOOKUP(U34,Destinations!$B$3:$D$200,2),0)</f>
        <v>0</v>
      </c>
      <c r="Z34" s="8">
        <f>IF(S34&gt;0,VLOOKUP(S34,Destinations!$B$3:$D$200,3),0)</f>
        <v>0</v>
      </c>
      <c r="AA34" s="8">
        <f>IF(T34&gt;0,VLOOKUP(T34,Destinations!$B$3:$D$200,3),0)</f>
        <v>0</v>
      </c>
      <c r="AB34" s="8">
        <f>IF(U34&gt;0,VLOOKUP(U34,Destinations!$B$3:$D$200,3),0)</f>
        <v>0</v>
      </c>
      <c r="AC34" s="8">
        <f>IF(V34=0,Destinations!$G$3,VLOOKUP(V34,Destinations!$B$3:$D$200,3))</f>
        <v>8</v>
      </c>
      <c r="AE34" s="13">
        <f t="shared" si="4"/>
        <v>648</v>
      </c>
      <c r="AF34" s="20">
        <f t="shared" si="5"/>
        <v>656</v>
      </c>
      <c r="AG34" s="8">
        <v>21</v>
      </c>
      <c r="AH34" s="12">
        <v>2</v>
      </c>
      <c r="AI34" s="12"/>
      <c r="AJ34" s="12"/>
      <c r="AK34" s="12"/>
      <c r="AL34" s="11" t="str">
        <f>IF(AH34&gt;=1,VLOOKUP(AH34,Destinations!$B$3:$D$200,2),0)</f>
        <v>Weekend - Home</v>
      </c>
      <c r="AM34" s="11">
        <f>IF(AI34&gt;1,VLOOKUP(AI34,Destinations!$B$3:$D$200,2),0)</f>
        <v>0</v>
      </c>
      <c r="AN34" s="11">
        <f>IF(AJ34&gt;1,VLOOKUP(AJ34,Destinations!$B$3:$D$200,2),0)</f>
        <v>0</v>
      </c>
      <c r="AO34" s="8">
        <f>IF(AH34&gt;0,VLOOKUP(AH34,Destinations!$B$3:$D$200,3),0)</f>
        <v>0</v>
      </c>
      <c r="AP34" s="8">
        <f>IF(AI34&gt;0,VLOOKUP(AI34,Destinations!$B$3:$D$200,3),0)</f>
        <v>0</v>
      </c>
      <c r="AQ34" s="8">
        <f>IF(AJ34&gt;0,VLOOKUP(AJ34,Destinations!$B$3:$D$200,3),0)</f>
        <v>0</v>
      </c>
      <c r="AR34" s="8">
        <f>IF(AK34=0,Destinations!$G$3,0)</f>
        <v>8</v>
      </c>
      <c r="AT34" s="13">
        <f t="shared" si="6"/>
        <v>896</v>
      </c>
      <c r="AU34" s="20">
        <f t="shared" si="7"/>
        <v>904</v>
      </c>
      <c r="AV34" s="8">
        <v>21</v>
      </c>
      <c r="AW34" s="12"/>
      <c r="AX34" s="12"/>
      <c r="AY34" s="12"/>
      <c r="AZ34" s="12"/>
      <c r="BA34" s="11">
        <f>IF(AW34&gt;=1,VLOOKUP(AW34,Destinations!$B$3:$D$200,2),0)</f>
        <v>0</v>
      </c>
      <c r="BB34" s="11">
        <f>IF(AX34&gt;1,VLOOKUP(AX34,Destinations!$B$3:$D$200,2),0)</f>
        <v>0</v>
      </c>
      <c r="BC34" s="11">
        <f>IF(AY34&gt;1,VLOOKUP(AY34,Destinations!$B$3:$D$200,2),0)</f>
        <v>0</v>
      </c>
      <c r="BD34" s="8">
        <f>IF(AW34&gt;0,VLOOKUP(AW34,Destinations!$B$3:$D$200,3),0)</f>
        <v>0</v>
      </c>
      <c r="BE34" s="8">
        <f>IF(AX34&gt;0,VLOOKUP(AX34,Destinations!$B$3:$D$200,3),0)</f>
        <v>0</v>
      </c>
      <c r="BF34" s="8">
        <f>IF(AY34&gt;0,VLOOKUP(AY34,Destinations!$B$3:$D$200,3),0)</f>
        <v>0</v>
      </c>
      <c r="BG34" s="8">
        <f>IF(AZ34=0,Destinations!$G$3,0)</f>
        <v>8</v>
      </c>
      <c r="BI34" s="13">
        <f t="shared" si="8"/>
        <v>1136</v>
      </c>
      <c r="BJ34" s="20">
        <f t="shared" si="9"/>
        <v>1144</v>
      </c>
      <c r="BK34" s="8">
        <v>21</v>
      </c>
      <c r="BL34" s="12"/>
      <c r="BM34" s="12"/>
      <c r="BN34" s="12"/>
      <c r="BO34" s="12"/>
      <c r="BP34" s="11">
        <f>IF(BL34&gt;=1,VLOOKUP(BL34,Destinations!$B$3:$D$200,2),0)</f>
        <v>0</v>
      </c>
      <c r="BQ34" s="11">
        <f>IF(BM34&gt;1,VLOOKUP(BM34,Destinations!$B$3:$D$200,2),0)</f>
        <v>0</v>
      </c>
      <c r="BR34" s="11">
        <f>IF(BN34&gt;1,VLOOKUP(BN34,Destinations!$B$3:$D$200,2),0)</f>
        <v>0</v>
      </c>
      <c r="BS34" s="8">
        <f>IF(BL34&gt;0,VLOOKUP(BL34,Destinations!$B$3:$D$200,3),0)</f>
        <v>0</v>
      </c>
      <c r="BT34" s="8">
        <f>IF(BM34&gt;0,VLOOKUP(BM34,Destinations!$B$3:$D$200,3),0)</f>
        <v>0</v>
      </c>
      <c r="BU34" s="8">
        <f>IF(BN34&gt;0,VLOOKUP(BN34,Destinations!$B$3:$D$200,3),0)</f>
        <v>0</v>
      </c>
      <c r="BV34" s="8">
        <f>IF(BO34=0,Destinations!$G$3,VLOOKUP(BO34,Destinations!$B$3:$D$147,3))</f>
        <v>8</v>
      </c>
      <c r="BX34" s="13">
        <f t="shared" si="10"/>
        <v>1384</v>
      </c>
      <c r="BY34" s="20">
        <f t="shared" si="11"/>
        <v>1392</v>
      </c>
      <c r="BZ34" s="8">
        <v>21</v>
      </c>
      <c r="CA34" s="12">
        <v>2</v>
      </c>
      <c r="CB34" s="12"/>
      <c r="CC34" s="12"/>
      <c r="CD34" s="12"/>
      <c r="CE34" s="11" t="str">
        <f>IF(CA34&gt;=1,VLOOKUP(CA34,Destinations!$B$3:$D$200,2),0)</f>
        <v>Weekend - Home</v>
      </c>
      <c r="CF34" s="11">
        <f>IF(CB34&gt;1,VLOOKUP(CB34,Destinations!$B$3:$D$200,2),0)</f>
        <v>0</v>
      </c>
      <c r="CG34" s="11">
        <f>IF(CC34&gt;1,VLOOKUP(CC34,Destinations!$B$3:$D$200,2),0)</f>
        <v>0</v>
      </c>
      <c r="CH34" s="8">
        <f>IF(CA34&gt;0,VLOOKUP(CA34,Destinations!$B$3:$D$200,3),0)</f>
        <v>0</v>
      </c>
      <c r="CI34" s="8">
        <f>IF(CB34&gt;0,VLOOKUP(CB34,Destinations!$B$3:$D$200,3),0)</f>
        <v>0</v>
      </c>
      <c r="CJ34" s="8">
        <f>IF(CC34&gt;0,VLOOKUP(CC34,Destinations!$B$3:$D$200,3),0)</f>
        <v>0</v>
      </c>
      <c r="CK34" s="8">
        <f>IF(CD34=0,Destinations!$G$3,VLOOKUP(CD34,Destinations!$B$3:$D$147,3))</f>
        <v>8</v>
      </c>
      <c r="CM34" s="13">
        <f t="shared" si="12"/>
        <v>1632</v>
      </c>
      <c r="CN34" s="20">
        <f t="shared" si="13"/>
        <v>1640</v>
      </c>
      <c r="CO34" s="8">
        <v>21</v>
      </c>
      <c r="CP34" s="12"/>
      <c r="CQ34" s="12"/>
      <c r="CR34" s="12"/>
      <c r="CS34" s="12"/>
      <c r="CT34" s="11">
        <f>IF(CP34&gt;=1,VLOOKUP(CP34,Destinations!$B$3:$D$200,2),0)</f>
        <v>0</v>
      </c>
      <c r="CU34" s="11">
        <f>IF(CQ34&gt;1,VLOOKUP(CQ34,Destinations!$B$3:$D$200,2),0)</f>
        <v>0</v>
      </c>
      <c r="CV34" s="11">
        <f>IF(CR34&gt;1,VLOOKUP(CR34,Destinations!$B$3:$D$200,2),0)</f>
        <v>0</v>
      </c>
      <c r="CW34" s="8">
        <f>IF(CP34&gt;0,VLOOKUP(CP34,Destinations!$B$3:$D$200,3),0)</f>
        <v>0</v>
      </c>
      <c r="CX34" s="8">
        <f>IF(CQ34&gt;0,VLOOKUP(CQ34,Destinations!$B$3:$D$200,3),0)</f>
        <v>0</v>
      </c>
      <c r="CY34" s="8">
        <f>IF(CR34&gt;0,VLOOKUP(CR34,Destinations!$B$3:$D$200,3),0)</f>
        <v>0</v>
      </c>
      <c r="CZ34" s="8">
        <f>IF(CS34=0,Destinations!$G$3,VLOOKUP(CS34,Destinations!$B$3:$D$147,3))</f>
        <v>8</v>
      </c>
      <c r="DB34" s="13">
        <f t="shared" si="14"/>
        <v>1872</v>
      </c>
      <c r="DC34" s="20">
        <f t="shared" si="15"/>
        <v>1880</v>
      </c>
      <c r="DD34" s="8">
        <v>21</v>
      </c>
      <c r="DE34" s="12"/>
      <c r="DF34" s="12"/>
      <c r="DG34" s="12"/>
      <c r="DH34" s="12"/>
      <c r="DI34" s="11">
        <f>IF(DE34&gt;=1,VLOOKUP(DE34,Destinations!$B$3:$D$200,2),0)</f>
        <v>0</v>
      </c>
      <c r="DJ34" s="11">
        <f>IF(DF34&gt;1,VLOOKUP(DF34,Destinations!$B$3:$D$200,2),0)</f>
        <v>0</v>
      </c>
      <c r="DK34" s="11">
        <f>IF(DG34&gt;1,VLOOKUP(DG34,Destinations!$B$3:$D$200,2),0)</f>
        <v>0</v>
      </c>
      <c r="DL34" s="8">
        <f>IF(DE34&gt;0,VLOOKUP(DE34,Destinations!$B$3:$D$200,3),0)</f>
        <v>0</v>
      </c>
      <c r="DM34" s="8">
        <f>IF(DF34&gt;0,VLOOKUP(DF34,Destinations!$B$3:$D$200,3),0)</f>
        <v>0</v>
      </c>
      <c r="DN34" s="8">
        <f>IF(DG34&gt;0,VLOOKUP(DG34,Destinations!$B$3:$D$200,3),0)</f>
        <v>0</v>
      </c>
      <c r="DO34" s="8">
        <f>IF(DH34=0,Destinations!$G$3,VLOOKUP(DH34,Destinations!$B$3:$D$147,3))</f>
        <v>8</v>
      </c>
      <c r="DQ34" s="13">
        <f t="shared" si="16"/>
        <v>2120</v>
      </c>
      <c r="DR34" s="20">
        <f t="shared" si="17"/>
        <v>2128</v>
      </c>
      <c r="DS34" s="8">
        <v>21</v>
      </c>
      <c r="DT34" s="12"/>
      <c r="DU34" s="12"/>
      <c r="DV34" s="12"/>
      <c r="DW34" s="12"/>
      <c r="DX34" s="11">
        <f>IF(DT34&gt;=1,VLOOKUP(DT34,Destinations!$B$3:$D$200,2),0)</f>
        <v>0</v>
      </c>
      <c r="DY34" s="11">
        <f>IF(DU34&gt;1,VLOOKUP(DU34,Destinations!$B$3:$D$200,2),0)</f>
        <v>0</v>
      </c>
      <c r="DZ34" s="11">
        <f>IF(DV34&gt;1,VLOOKUP(DV34,Destinations!$B$3:$D$200,2),0)</f>
        <v>0</v>
      </c>
      <c r="EA34" s="8">
        <f>IF(DT34&gt;0,VLOOKUP(DT34,Destinations!$B$3:$D$200,3),0)</f>
        <v>0</v>
      </c>
      <c r="EB34" s="8">
        <f>IF(DU34&gt;0,VLOOKUP(DU34,Destinations!$B$3:$D$200,3),0)</f>
        <v>0</v>
      </c>
      <c r="EC34" s="8">
        <f>IF(DV34&gt;0,VLOOKUP(DV34,Destinations!$B$3:$D$200,3),0)</f>
        <v>0</v>
      </c>
      <c r="ED34" s="8">
        <f>IF(DW34=0,Destinations!$G$3,VLOOKUP(DW34,Destinations!$B$3:$D$147,3))</f>
        <v>8</v>
      </c>
      <c r="EF34" s="13">
        <f t="shared" si="18"/>
        <v>2360</v>
      </c>
      <c r="EG34" s="20">
        <f t="shared" si="19"/>
        <v>2368</v>
      </c>
      <c r="EH34" s="8">
        <v>21</v>
      </c>
      <c r="EI34" s="12"/>
      <c r="EJ34" s="12"/>
      <c r="EK34" s="12"/>
      <c r="EL34" s="12"/>
      <c r="EM34" s="11">
        <f>IF(EI34&gt;=1,VLOOKUP(EI34,Destinations!$B$3:$D$200,2),0)</f>
        <v>0</v>
      </c>
      <c r="EN34" s="11">
        <f>IF(EJ34&gt;1,VLOOKUP(EJ34,Destinations!$B$3:$D$200,2),0)</f>
        <v>0</v>
      </c>
      <c r="EO34" s="11">
        <f>IF(EK34&gt;1,VLOOKUP(EK34,Destinations!$B$3:$D$200,2),0)</f>
        <v>0</v>
      </c>
      <c r="EP34" s="8">
        <f>IF(EI34&gt;0,VLOOKUP(EI34,Destinations!$B$3:$D$200,3),0)</f>
        <v>0</v>
      </c>
      <c r="EQ34" s="8">
        <f>IF(EJ34&gt;0,VLOOKUP(EJ34,Destinations!$B$3:$D$200,3),0)</f>
        <v>0</v>
      </c>
      <c r="ER34" s="8">
        <f>IF(EK34&gt;0,VLOOKUP(EK34,Destinations!$B$3:$D$200,3),0)</f>
        <v>0</v>
      </c>
      <c r="ES34" s="8">
        <f>IF(EL34=0,Destinations!$G$3,VLOOKUP(EL34,Destinations!$B$3:$D$147,3))</f>
        <v>8</v>
      </c>
      <c r="EU34" s="13">
        <f t="shared" si="20"/>
        <v>2608</v>
      </c>
      <c r="EV34" s="20">
        <f t="shared" si="21"/>
        <v>2616</v>
      </c>
      <c r="EW34" s="8">
        <v>21</v>
      </c>
      <c r="EX34" s="12">
        <v>2</v>
      </c>
      <c r="EY34" s="12"/>
      <c r="EZ34" s="12"/>
      <c r="FA34" s="12"/>
      <c r="FB34" s="11" t="str">
        <f>IF(EX34&gt;=1,VLOOKUP(EX34,Destinations!$B$3:$D$200,2),0)</f>
        <v>Weekend - Home</v>
      </c>
      <c r="FC34" s="11">
        <f>IF(EY34&gt;1,VLOOKUP(EY34,Destinations!$B$3:$D$200,2),0)</f>
        <v>0</v>
      </c>
      <c r="FD34" s="11">
        <f>IF(EZ34&gt;1,VLOOKUP(EZ34,Destinations!$B$3:$D$200,2),0)</f>
        <v>0</v>
      </c>
      <c r="FE34" s="8">
        <f>IF(EX34&gt;0,VLOOKUP(EX34,Destinations!$B$3:$D$200,3),0)</f>
        <v>0</v>
      </c>
      <c r="FF34" s="8">
        <f>IF(EY34&gt;0,VLOOKUP(EY34,Destinations!$B$3:$D$200,3),0)</f>
        <v>0</v>
      </c>
      <c r="FG34" s="8">
        <f>IF(EZ34&gt;0,VLOOKUP(EZ34,Destinations!$B$3:$D$200,3),0)</f>
        <v>0</v>
      </c>
      <c r="FH34" s="8">
        <f>IF(FA34=0,Destinations!$G$3,VLOOKUP(FA34,Destinations!$B$3:$D$147,3))</f>
        <v>8</v>
      </c>
      <c r="FJ34" s="13">
        <f t="shared" si="22"/>
        <v>2856</v>
      </c>
      <c r="FK34" s="20">
        <f t="shared" si="23"/>
        <v>2864</v>
      </c>
      <c r="FL34" s="8">
        <v>21</v>
      </c>
      <c r="FM34" s="12"/>
      <c r="FN34" s="12"/>
      <c r="FO34" s="12"/>
      <c r="FP34" s="12"/>
      <c r="FQ34" s="11">
        <f>IF(FM34&gt;=1,VLOOKUP(FM34,Destinations!$B$3:$D$200,2),0)</f>
        <v>0</v>
      </c>
      <c r="FR34" s="11">
        <f>IF(FN34&gt;1,VLOOKUP(FN34,Destinations!$B$3:$D$200,2),0)</f>
        <v>0</v>
      </c>
      <c r="FS34" s="11">
        <f>IF(FO34&gt;1,VLOOKUP(FO34,Destinations!$B$3:$D$200,2),0)</f>
        <v>0</v>
      </c>
      <c r="FT34" s="8">
        <f>IF(FM34&gt;0,VLOOKUP(FM34,Destinations!$B$3:$D$200,3),0)</f>
        <v>0</v>
      </c>
      <c r="FU34" s="8">
        <f>IF(FN34&gt;0,VLOOKUP(FN34,Destinations!$B$3:$D$200,3),0)</f>
        <v>0</v>
      </c>
      <c r="FV34" s="8">
        <f>IF(FO34&gt;0,VLOOKUP(FO34,Destinations!$B$3:$D$200,3),0)</f>
        <v>0</v>
      </c>
      <c r="FW34" s="8">
        <f>IF(FP34=0,Destinations!$G$3,VLOOKUP(FP34,Destinations!$B$3:$D$147,3))</f>
        <v>8</v>
      </c>
    </row>
    <row r="35" spans="1:179" ht="12.75">
      <c r="A35" s="20">
        <f t="shared" si="0"/>
        <v>168</v>
      </c>
      <c r="B35" s="20">
        <f t="shared" si="1"/>
        <v>176</v>
      </c>
      <c r="C35" s="8">
        <v>22</v>
      </c>
      <c r="D35" s="12"/>
      <c r="E35" s="12"/>
      <c r="F35" s="12"/>
      <c r="G35" s="12"/>
      <c r="H35" s="11">
        <f>IF(D35&gt;=1,VLOOKUP(D35,Destinations!$B$3:$D$200,2),0)</f>
        <v>0</v>
      </c>
      <c r="I35" s="11">
        <f>IF(E35&gt;=1,VLOOKUP(E35,Destinations!$B$3:$D$200,2),0)</f>
        <v>0</v>
      </c>
      <c r="J35" s="11">
        <f>IF(F35&gt;=1,VLOOKUP(F35,Destinations!$B$3:$D$200,2),0)</f>
        <v>0</v>
      </c>
      <c r="K35" s="8">
        <f>IF(D35&gt;0,VLOOKUP(D35,Destinations!$B$3:$D$200,3),0)</f>
        <v>0</v>
      </c>
      <c r="L35" s="8">
        <f>IF(E35&gt;0,VLOOKUP(E35,Destinations!$B$3:$D$200,3),0)</f>
        <v>0</v>
      </c>
      <c r="M35" s="8">
        <f>IF(F35&gt;0,VLOOKUP(F35,Destinations!$B$3:$D$200,3),0)</f>
        <v>0</v>
      </c>
      <c r="N35" s="8">
        <f>IF(G35=0,Destinations!$G$3,VLOOKUP(G35,Destinations!$B$3:$D$200,3))</f>
        <v>8</v>
      </c>
      <c r="P35" s="13">
        <f t="shared" si="2"/>
        <v>416</v>
      </c>
      <c r="Q35" s="20">
        <f t="shared" si="3"/>
        <v>424</v>
      </c>
      <c r="R35" s="8">
        <v>22</v>
      </c>
      <c r="S35" s="12"/>
      <c r="T35" s="12"/>
      <c r="U35" s="12"/>
      <c r="V35" s="12"/>
      <c r="W35" s="11">
        <f>IF(S35&gt;1,VLOOKUP(S35,Destinations!$B$3:$D$200,2),0)</f>
        <v>0</v>
      </c>
      <c r="X35" s="11">
        <f>IF(T35&gt;1,VLOOKUP(T35,Destinations!$B$3:$D$200,2),0)</f>
        <v>0</v>
      </c>
      <c r="Y35" s="11">
        <f>IF(U35&gt;1,VLOOKUP(U35,Destinations!$B$3:$D$200,2),0)</f>
        <v>0</v>
      </c>
      <c r="Z35" s="8">
        <f>IF(S35&gt;0,VLOOKUP(S35,Destinations!$B$3:$D$200,3),0)</f>
        <v>0</v>
      </c>
      <c r="AA35" s="8">
        <f>IF(T35&gt;0,VLOOKUP(T35,Destinations!$B$3:$D$200,3),0)</f>
        <v>0</v>
      </c>
      <c r="AB35" s="8">
        <f>IF(U35&gt;0,VLOOKUP(U35,Destinations!$B$3:$D$200,3),0)</f>
        <v>0</v>
      </c>
      <c r="AC35" s="8">
        <f>IF(V35=0,Destinations!$G$3,VLOOKUP(V35,Destinations!$B$3:$D$200,3))</f>
        <v>8</v>
      </c>
      <c r="AE35" s="13">
        <f t="shared" si="4"/>
        <v>656</v>
      </c>
      <c r="AF35" s="20">
        <f t="shared" si="5"/>
        <v>664</v>
      </c>
      <c r="AG35" s="8">
        <v>22</v>
      </c>
      <c r="AH35" s="12">
        <v>2</v>
      </c>
      <c r="AI35" s="12"/>
      <c r="AJ35" s="12"/>
      <c r="AK35" s="12"/>
      <c r="AL35" s="11" t="str">
        <f>IF(AH35&gt;=1,VLOOKUP(AH35,Destinations!$B$3:$D$200,2),0)</f>
        <v>Weekend - Home</v>
      </c>
      <c r="AM35" s="11">
        <f>IF(AI35&gt;1,VLOOKUP(AI35,Destinations!$B$3:$D$200,2),0)</f>
        <v>0</v>
      </c>
      <c r="AN35" s="11">
        <f>IF(AJ35&gt;1,VLOOKUP(AJ35,Destinations!$B$3:$D$200,2),0)</f>
        <v>0</v>
      </c>
      <c r="AO35" s="8">
        <f>IF(AH35&gt;0,VLOOKUP(AH35,Destinations!$B$3:$D$200,3),0)</f>
        <v>0</v>
      </c>
      <c r="AP35" s="8">
        <f>IF(AI35&gt;0,VLOOKUP(AI35,Destinations!$B$3:$D$200,3),0)</f>
        <v>0</v>
      </c>
      <c r="AQ35" s="8">
        <f>IF(AJ35&gt;0,VLOOKUP(AJ35,Destinations!$B$3:$D$200,3),0)</f>
        <v>0</v>
      </c>
      <c r="AR35" s="8">
        <f>IF(AK35=0,Destinations!$G$3,0)</f>
        <v>8</v>
      </c>
      <c r="AT35" s="13">
        <f t="shared" si="6"/>
        <v>904</v>
      </c>
      <c r="AU35" s="20">
        <f t="shared" si="7"/>
        <v>912</v>
      </c>
      <c r="AV35" s="8">
        <v>22</v>
      </c>
      <c r="AW35" s="12"/>
      <c r="AX35" s="12"/>
      <c r="AY35" s="12"/>
      <c r="AZ35" s="12"/>
      <c r="BA35" s="11">
        <f>IF(AW35&gt;=1,VLOOKUP(AW35,Destinations!$B$3:$D$200,2),0)</f>
        <v>0</v>
      </c>
      <c r="BB35" s="11">
        <f>IF(AX35&gt;1,VLOOKUP(AX35,Destinations!$B$3:$D$200,2),0)</f>
        <v>0</v>
      </c>
      <c r="BC35" s="11">
        <f>IF(AY35&gt;1,VLOOKUP(AY35,Destinations!$B$3:$D$200,2),0)</f>
        <v>0</v>
      </c>
      <c r="BD35" s="8">
        <f>IF(AW35&gt;0,VLOOKUP(AW35,Destinations!$B$3:$D$200,3),0)</f>
        <v>0</v>
      </c>
      <c r="BE35" s="8">
        <f>IF(AX35&gt;0,VLOOKUP(AX35,Destinations!$B$3:$D$200,3),0)</f>
        <v>0</v>
      </c>
      <c r="BF35" s="8">
        <f>IF(AY35&gt;0,VLOOKUP(AY35,Destinations!$B$3:$D$200,3),0)</f>
        <v>0</v>
      </c>
      <c r="BG35" s="8">
        <f>IF(AZ35=0,Destinations!$G$3,0)</f>
        <v>8</v>
      </c>
      <c r="BI35" s="13">
        <f t="shared" si="8"/>
        <v>1144</v>
      </c>
      <c r="BJ35" s="20">
        <f t="shared" si="9"/>
        <v>1152</v>
      </c>
      <c r="BK35" s="8">
        <v>22</v>
      </c>
      <c r="BL35" s="12"/>
      <c r="BM35" s="12"/>
      <c r="BN35" s="12"/>
      <c r="BO35" s="12"/>
      <c r="BP35" s="11">
        <f>IF(BL35&gt;=1,VLOOKUP(BL35,Destinations!$B$3:$D$200,2),0)</f>
        <v>0</v>
      </c>
      <c r="BQ35" s="11">
        <f>IF(BM35&gt;1,VLOOKUP(BM35,Destinations!$B$3:$D$200,2),0)</f>
        <v>0</v>
      </c>
      <c r="BR35" s="11">
        <f>IF(BN35&gt;1,VLOOKUP(BN35,Destinations!$B$3:$D$200,2),0)</f>
        <v>0</v>
      </c>
      <c r="BS35" s="8">
        <f>IF(BL35&gt;0,VLOOKUP(BL35,Destinations!$B$3:$D$200,3),0)</f>
        <v>0</v>
      </c>
      <c r="BT35" s="8">
        <f>IF(BM35&gt;0,VLOOKUP(BM35,Destinations!$B$3:$D$200,3),0)</f>
        <v>0</v>
      </c>
      <c r="BU35" s="8">
        <f>IF(BN35&gt;0,VLOOKUP(BN35,Destinations!$B$3:$D$200,3),0)</f>
        <v>0</v>
      </c>
      <c r="BV35" s="8">
        <f>IF(BO35=0,Destinations!$G$3,VLOOKUP(BO35,Destinations!$B$3:$D$147,3))</f>
        <v>8</v>
      </c>
      <c r="BX35" s="13">
        <f t="shared" si="10"/>
        <v>1392</v>
      </c>
      <c r="BY35" s="20">
        <f t="shared" si="11"/>
        <v>1400</v>
      </c>
      <c r="BZ35" s="8">
        <v>22</v>
      </c>
      <c r="CA35" s="12"/>
      <c r="CB35" s="12"/>
      <c r="CC35" s="12"/>
      <c r="CD35" s="12"/>
      <c r="CE35" s="11">
        <f>IF(CA35&gt;=1,VLOOKUP(CA35,Destinations!$B$3:$D$200,2),0)</f>
        <v>0</v>
      </c>
      <c r="CF35" s="11">
        <f>IF(CB35&gt;1,VLOOKUP(CB35,Destinations!$B$3:$D$200,2),0)</f>
        <v>0</v>
      </c>
      <c r="CG35" s="11">
        <f>IF(CC35&gt;1,VLOOKUP(CC35,Destinations!$B$3:$D$200,2),0)</f>
        <v>0</v>
      </c>
      <c r="CH35" s="8">
        <f>IF(CA35&gt;0,VLOOKUP(CA35,Destinations!$B$3:$D$200,3),0)</f>
        <v>0</v>
      </c>
      <c r="CI35" s="8">
        <f>IF(CB35&gt;0,VLOOKUP(CB35,Destinations!$B$3:$D$200,3),0)</f>
        <v>0</v>
      </c>
      <c r="CJ35" s="8">
        <f>IF(CC35&gt;0,VLOOKUP(CC35,Destinations!$B$3:$D$200,3),0)</f>
        <v>0</v>
      </c>
      <c r="CK35" s="8">
        <f>IF(CD35=0,Destinations!$G$3,VLOOKUP(CD35,Destinations!$B$3:$D$147,3))</f>
        <v>8</v>
      </c>
      <c r="CM35" s="13">
        <f t="shared" si="12"/>
        <v>1640</v>
      </c>
      <c r="CN35" s="20">
        <f t="shared" si="13"/>
        <v>1648</v>
      </c>
      <c r="CO35" s="8">
        <v>22</v>
      </c>
      <c r="CP35" s="12"/>
      <c r="CQ35" s="12"/>
      <c r="CR35" s="12"/>
      <c r="CS35" s="12"/>
      <c r="CT35" s="11">
        <f>IF(CP35&gt;=1,VLOOKUP(CP35,Destinations!$B$3:$D$200,2),0)</f>
        <v>0</v>
      </c>
      <c r="CU35" s="11">
        <f>IF(CQ35&gt;1,VLOOKUP(CQ35,Destinations!$B$3:$D$200,2),0)</f>
        <v>0</v>
      </c>
      <c r="CV35" s="11">
        <f>IF(CR35&gt;1,VLOOKUP(CR35,Destinations!$B$3:$D$200,2),0)</f>
        <v>0</v>
      </c>
      <c r="CW35" s="8">
        <f>IF(CP35&gt;0,VLOOKUP(CP35,Destinations!$B$3:$D$200,3),0)</f>
        <v>0</v>
      </c>
      <c r="CX35" s="8">
        <f>IF(CQ35&gt;0,VLOOKUP(CQ35,Destinations!$B$3:$D$200,3),0)</f>
        <v>0</v>
      </c>
      <c r="CY35" s="8">
        <f>IF(CR35&gt;0,VLOOKUP(CR35,Destinations!$B$3:$D$200,3),0)</f>
        <v>0</v>
      </c>
      <c r="CZ35" s="8">
        <f>IF(CS35=0,Destinations!$G$3,VLOOKUP(CS35,Destinations!$B$3:$D$147,3))</f>
        <v>8</v>
      </c>
      <c r="DB35" s="13">
        <f t="shared" si="14"/>
        <v>1880</v>
      </c>
      <c r="DC35" s="20">
        <f t="shared" si="15"/>
        <v>1888</v>
      </c>
      <c r="DD35" s="8">
        <v>22</v>
      </c>
      <c r="DE35" s="12">
        <v>2</v>
      </c>
      <c r="DF35" s="12"/>
      <c r="DG35" s="12"/>
      <c r="DH35" s="12"/>
      <c r="DI35" s="11" t="str">
        <f>IF(DE35&gt;=1,VLOOKUP(DE35,Destinations!$B$3:$D$200,2),0)</f>
        <v>Weekend - Home</v>
      </c>
      <c r="DJ35" s="11">
        <f>IF(DF35&gt;1,VLOOKUP(DF35,Destinations!$B$3:$D$200,2),0)</f>
        <v>0</v>
      </c>
      <c r="DK35" s="11">
        <f>IF(DG35&gt;1,VLOOKUP(DG35,Destinations!$B$3:$D$200,2),0)</f>
        <v>0</v>
      </c>
      <c r="DL35" s="8">
        <f>IF(DE35&gt;0,VLOOKUP(DE35,Destinations!$B$3:$D$200,3),0)</f>
        <v>0</v>
      </c>
      <c r="DM35" s="8">
        <f>IF(DF35&gt;0,VLOOKUP(DF35,Destinations!$B$3:$D$200,3),0)</f>
        <v>0</v>
      </c>
      <c r="DN35" s="8">
        <f>IF(DG35&gt;0,VLOOKUP(DG35,Destinations!$B$3:$D$200,3),0)</f>
        <v>0</v>
      </c>
      <c r="DO35" s="8">
        <f>IF(DH35=0,Destinations!$G$3,VLOOKUP(DH35,Destinations!$B$3:$D$147,3))</f>
        <v>8</v>
      </c>
      <c r="DQ35" s="13">
        <f t="shared" si="16"/>
        <v>2128</v>
      </c>
      <c r="DR35" s="20">
        <f t="shared" si="17"/>
        <v>2136</v>
      </c>
      <c r="DS35" s="8">
        <v>22</v>
      </c>
      <c r="DT35" s="12"/>
      <c r="DU35" s="12"/>
      <c r="DV35" s="12"/>
      <c r="DW35" s="12"/>
      <c r="DX35" s="11">
        <f>IF(DT35&gt;=1,VLOOKUP(DT35,Destinations!$B$3:$D$200,2),0)</f>
        <v>0</v>
      </c>
      <c r="DY35" s="11">
        <f>IF(DU35&gt;1,VLOOKUP(DU35,Destinations!$B$3:$D$200,2),0)</f>
        <v>0</v>
      </c>
      <c r="DZ35" s="11">
        <f>IF(DV35&gt;1,VLOOKUP(DV35,Destinations!$B$3:$D$200,2),0)</f>
        <v>0</v>
      </c>
      <c r="EA35" s="8">
        <f>IF(DT35&gt;0,VLOOKUP(DT35,Destinations!$B$3:$D$200,3),0)</f>
        <v>0</v>
      </c>
      <c r="EB35" s="8">
        <f>IF(DU35&gt;0,VLOOKUP(DU35,Destinations!$B$3:$D$200,3),0)</f>
        <v>0</v>
      </c>
      <c r="EC35" s="8">
        <f>IF(DV35&gt;0,VLOOKUP(DV35,Destinations!$B$3:$D$200,3),0)</f>
        <v>0</v>
      </c>
      <c r="ED35" s="8">
        <f>IF(DW35=0,Destinations!$G$3,VLOOKUP(DW35,Destinations!$B$3:$D$147,3))</f>
        <v>8</v>
      </c>
      <c r="EF35" s="13">
        <f t="shared" si="18"/>
        <v>2368</v>
      </c>
      <c r="EG35" s="20">
        <f t="shared" si="19"/>
        <v>2376</v>
      </c>
      <c r="EH35" s="8">
        <v>22</v>
      </c>
      <c r="EI35" s="12"/>
      <c r="EJ35" s="12"/>
      <c r="EK35" s="12"/>
      <c r="EL35" s="12"/>
      <c r="EM35" s="11">
        <f>IF(EI35&gt;=1,VLOOKUP(EI35,Destinations!$B$3:$D$200,2),0)</f>
        <v>0</v>
      </c>
      <c r="EN35" s="11">
        <f>IF(EJ35&gt;1,VLOOKUP(EJ35,Destinations!$B$3:$D$200,2),0)</f>
        <v>0</v>
      </c>
      <c r="EO35" s="11">
        <f>IF(EK35&gt;1,VLOOKUP(EK35,Destinations!$B$3:$D$200,2),0)</f>
        <v>0</v>
      </c>
      <c r="EP35" s="8">
        <f>IF(EI35&gt;0,VLOOKUP(EI35,Destinations!$B$3:$D$200,3),0)</f>
        <v>0</v>
      </c>
      <c r="EQ35" s="8">
        <f>IF(EJ35&gt;0,VLOOKUP(EJ35,Destinations!$B$3:$D$200,3),0)</f>
        <v>0</v>
      </c>
      <c r="ER35" s="8">
        <f>IF(EK35&gt;0,VLOOKUP(EK35,Destinations!$B$3:$D$200,3),0)</f>
        <v>0</v>
      </c>
      <c r="ES35" s="8">
        <f>IF(EL35=0,Destinations!$G$3,VLOOKUP(EL35,Destinations!$B$3:$D$147,3))</f>
        <v>8</v>
      </c>
      <c r="EU35" s="13">
        <f t="shared" si="20"/>
        <v>2616</v>
      </c>
      <c r="EV35" s="20">
        <f t="shared" si="21"/>
        <v>2624</v>
      </c>
      <c r="EW35" s="8">
        <v>22</v>
      </c>
      <c r="EX35" s="12">
        <v>2</v>
      </c>
      <c r="EY35" s="12"/>
      <c r="EZ35" s="12"/>
      <c r="FA35" s="12"/>
      <c r="FB35" s="11" t="str">
        <f>IF(EX35&gt;=1,VLOOKUP(EX35,Destinations!$B$3:$D$200,2),0)</f>
        <v>Weekend - Home</v>
      </c>
      <c r="FC35" s="11">
        <f>IF(EY35&gt;1,VLOOKUP(EY35,Destinations!$B$3:$D$200,2),0)</f>
        <v>0</v>
      </c>
      <c r="FD35" s="11">
        <f>IF(EZ35&gt;1,VLOOKUP(EZ35,Destinations!$B$3:$D$200,2),0)</f>
        <v>0</v>
      </c>
      <c r="FE35" s="8">
        <f>IF(EX35&gt;0,VLOOKUP(EX35,Destinations!$B$3:$D$200,3),0)</f>
        <v>0</v>
      </c>
      <c r="FF35" s="8">
        <f>IF(EY35&gt;0,VLOOKUP(EY35,Destinations!$B$3:$D$200,3),0)</f>
        <v>0</v>
      </c>
      <c r="FG35" s="8">
        <f>IF(EZ35&gt;0,VLOOKUP(EZ35,Destinations!$B$3:$D$200,3),0)</f>
        <v>0</v>
      </c>
      <c r="FH35" s="8">
        <f>IF(FA35=0,Destinations!$G$3,VLOOKUP(FA35,Destinations!$B$3:$D$147,3))</f>
        <v>8</v>
      </c>
      <c r="FJ35" s="13">
        <f t="shared" si="22"/>
        <v>2864</v>
      </c>
      <c r="FK35" s="20">
        <f t="shared" si="23"/>
        <v>2872</v>
      </c>
      <c r="FL35" s="8">
        <v>22</v>
      </c>
      <c r="FM35" s="12"/>
      <c r="FN35" s="12"/>
      <c r="FO35" s="12"/>
      <c r="FP35" s="12"/>
      <c r="FQ35" s="11">
        <f>IF(FM35&gt;=1,VLOOKUP(FM35,Destinations!$B$3:$D$200,2),0)</f>
        <v>0</v>
      </c>
      <c r="FR35" s="11">
        <f>IF(FN35&gt;1,VLOOKUP(FN35,Destinations!$B$3:$D$200,2),0)</f>
        <v>0</v>
      </c>
      <c r="FS35" s="11">
        <f>IF(FO35&gt;1,VLOOKUP(FO35,Destinations!$B$3:$D$200,2),0)</f>
        <v>0</v>
      </c>
      <c r="FT35" s="8">
        <f>IF(FM35&gt;0,VLOOKUP(FM35,Destinations!$B$3:$D$200,3),0)</f>
        <v>0</v>
      </c>
      <c r="FU35" s="8">
        <f>IF(FN35&gt;0,VLOOKUP(FN35,Destinations!$B$3:$D$200,3),0)</f>
        <v>0</v>
      </c>
      <c r="FV35" s="8">
        <f>IF(FO35&gt;0,VLOOKUP(FO35,Destinations!$B$3:$D$200,3),0)</f>
        <v>0</v>
      </c>
      <c r="FW35" s="8">
        <f>IF(FP35=0,Destinations!$G$3,VLOOKUP(FP35,Destinations!$B$3:$D$147,3))</f>
        <v>8</v>
      </c>
    </row>
    <row r="36" spans="1:179" ht="12.75">
      <c r="A36" s="20">
        <f t="shared" si="0"/>
        <v>176</v>
      </c>
      <c r="B36" s="20">
        <f t="shared" si="1"/>
        <v>184</v>
      </c>
      <c r="C36" s="8">
        <v>23</v>
      </c>
      <c r="D36" s="12"/>
      <c r="E36" s="12"/>
      <c r="F36" s="12"/>
      <c r="G36" s="12"/>
      <c r="H36" s="11">
        <f>IF(D36&gt;=1,VLOOKUP(D36,Destinations!$B$3:$D$200,2),0)</f>
        <v>0</v>
      </c>
      <c r="I36" s="11">
        <f>IF(E36&gt;=1,VLOOKUP(E36,Destinations!$B$3:$D$200,2),0)</f>
        <v>0</v>
      </c>
      <c r="J36" s="11">
        <f>IF(F36&gt;=1,VLOOKUP(F36,Destinations!$B$3:$D$200,2),0)</f>
        <v>0</v>
      </c>
      <c r="K36" s="8">
        <f>IF(D36&gt;0,VLOOKUP(D36,Destinations!$B$3:$D$200,3),0)</f>
        <v>0</v>
      </c>
      <c r="L36" s="8">
        <f>IF(E36&gt;0,VLOOKUP(E36,Destinations!$B$3:$D$200,3),0)</f>
        <v>0</v>
      </c>
      <c r="M36" s="8">
        <f>IF(F36&gt;0,VLOOKUP(F36,Destinations!$B$3:$D$200,3),0)</f>
        <v>0</v>
      </c>
      <c r="N36" s="8">
        <f>IF(G36=0,Destinations!$G$3,VLOOKUP(G36,Destinations!$B$3:$D$200,3))</f>
        <v>8</v>
      </c>
      <c r="P36" s="13">
        <f t="shared" si="2"/>
        <v>424</v>
      </c>
      <c r="Q36" s="20">
        <f t="shared" si="3"/>
        <v>432</v>
      </c>
      <c r="R36" s="8">
        <v>23</v>
      </c>
      <c r="S36" s="12">
        <v>2</v>
      </c>
      <c r="T36" s="12"/>
      <c r="U36" s="12"/>
      <c r="V36" s="12"/>
      <c r="W36" s="11" t="str">
        <f>IF(S36&gt;1,VLOOKUP(S36,Destinations!$B$3:$D$200,2),0)</f>
        <v>Weekend - Home</v>
      </c>
      <c r="X36" s="11">
        <f>IF(T36&gt;1,VLOOKUP(T36,Destinations!$B$3:$D$200,2),0)</f>
        <v>0</v>
      </c>
      <c r="Y36" s="11">
        <f>IF(U36&gt;1,VLOOKUP(U36,Destinations!$B$3:$D$200,2),0)</f>
        <v>0</v>
      </c>
      <c r="Z36" s="8">
        <f>IF(S36&gt;0,VLOOKUP(S36,Destinations!$B$3:$D$200,3),0)</f>
        <v>0</v>
      </c>
      <c r="AA36" s="8">
        <f>IF(T36&gt;0,VLOOKUP(T36,Destinations!$B$3:$D$200,3),0)</f>
        <v>0</v>
      </c>
      <c r="AB36" s="8">
        <f>IF(U36&gt;0,VLOOKUP(U36,Destinations!$B$3:$D$200,3),0)</f>
        <v>0</v>
      </c>
      <c r="AC36" s="8">
        <f>IF(V36=0,Destinations!$G$3,VLOOKUP(V36,Destinations!$B$3:$D$200,3))</f>
        <v>8</v>
      </c>
      <c r="AE36" s="13">
        <f t="shared" si="4"/>
        <v>664</v>
      </c>
      <c r="AF36" s="20">
        <f t="shared" si="5"/>
        <v>672</v>
      </c>
      <c r="AG36" s="8">
        <v>23</v>
      </c>
      <c r="AH36" s="12"/>
      <c r="AI36" s="12"/>
      <c r="AJ36" s="12"/>
      <c r="AK36" s="12"/>
      <c r="AL36" s="11">
        <f>IF(AH36&gt;=1,VLOOKUP(AH36,Destinations!$B$3:$D$200,2),0)</f>
        <v>0</v>
      </c>
      <c r="AM36" s="11">
        <f>IF(AI36&gt;1,VLOOKUP(AI36,Destinations!$B$3:$D$200,2),0)</f>
        <v>0</v>
      </c>
      <c r="AN36" s="11">
        <f>IF(AJ36&gt;1,VLOOKUP(AJ36,Destinations!$B$3:$D$200,2),0)</f>
        <v>0</v>
      </c>
      <c r="AO36" s="8">
        <f>IF(AH36&gt;0,VLOOKUP(AH36,Destinations!$B$3:$D$200,3),0)</f>
        <v>0</v>
      </c>
      <c r="AP36" s="8">
        <f>IF(AI36&gt;0,VLOOKUP(AI36,Destinations!$B$3:$D$200,3),0)</f>
        <v>0</v>
      </c>
      <c r="AQ36" s="8">
        <f>IF(AJ36&gt;0,VLOOKUP(AJ36,Destinations!$B$3:$D$200,3),0)</f>
        <v>0</v>
      </c>
      <c r="AR36" s="8">
        <f>IF(AK36=0,Destinations!$G$3,0)</f>
        <v>8</v>
      </c>
      <c r="AT36" s="13">
        <f t="shared" si="6"/>
        <v>912</v>
      </c>
      <c r="AU36" s="20">
        <f t="shared" si="7"/>
        <v>920</v>
      </c>
      <c r="AV36" s="8">
        <v>23</v>
      </c>
      <c r="AW36" s="12"/>
      <c r="AX36" s="12"/>
      <c r="AY36" s="12"/>
      <c r="AZ36" s="12"/>
      <c r="BA36" s="11">
        <f>IF(AW36&gt;=1,VLOOKUP(AW36,Destinations!$B$3:$D$200,2),0)</f>
        <v>0</v>
      </c>
      <c r="BB36" s="11">
        <f>IF(AX36&gt;1,VLOOKUP(AX36,Destinations!$B$3:$D$200,2),0)</f>
        <v>0</v>
      </c>
      <c r="BC36" s="11">
        <f>IF(AY36&gt;1,VLOOKUP(AY36,Destinations!$B$3:$D$200,2),0)</f>
        <v>0</v>
      </c>
      <c r="BD36" s="8">
        <f>IF(AW36&gt;0,VLOOKUP(AW36,Destinations!$B$3:$D$200,3),0)</f>
        <v>0</v>
      </c>
      <c r="BE36" s="8">
        <f>IF(AX36&gt;0,VLOOKUP(AX36,Destinations!$B$3:$D$200,3),0)</f>
        <v>0</v>
      </c>
      <c r="BF36" s="8">
        <f>IF(AY36&gt;0,VLOOKUP(AY36,Destinations!$B$3:$D$200,3),0)</f>
        <v>0</v>
      </c>
      <c r="BG36" s="8">
        <f>IF(AZ36=0,Destinations!$G$3,0)</f>
        <v>8</v>
      </c>
      <c r="BI36" s="13">
        <f t="shared" si="8"/>
        <v>1152</v>
      </c>
      <c r="BJ36" s="20">
        <f t="shared" si="9"/>
        <v>1160</v>
      </c>
      <c r="BK36" s="8">
        <v>23</v>
      </c>
      <c r="BL36" s="12">
        <v>2</v>
      </c>
      <c r="BM36" s="12"/>
      <c r="BN36" s="12"/>
      <c r="BO36" s="12"/>
      <c r="BP36" s="11" t="str">
        <f>IF(BL36&gt;=1,VLOOKUP(BL36,Destinations!$B$3:$D$200,2),0)</f>
        <v>Weekend - Home</v>
      </c>
      <c r="BQ36" s="11">
        <f>IF(BM36&gt;1,VLOOKUP(BM36,Destinations!$B$3:$D$200,2),0)</f>
        <v>0</v>
      </c>
      <c r="BR36" s="11">
        <f>IF(BN36&gt;1,VLOOKUP(BN36,Destinations!$B$3:$D$200,2),0)</f>
        <v>0</v>
      </c>
      <c r="BS36" s="8">
        <f>IF(BL36&gt;0,VLOOKUP(BL36,Destinations!$B$3:$D$200,3),0)</f>
        <v>0</v>
      </c>
      <c r="BT36" s="8">
        <f>IF(BM36&gt;0,VLOOKUP(BM36,Destinations!$B$3:$D$200,3),0)</f>
        <v>0</v>
      </c>
      <c r="BU36" s="8">
        <f>IF(BN36&gt;0,VLOOKUP(BN36,Destinations!$B$3:$D$200,3),0)</f>
        <v>0</v>
      </c>
      <c r="BV36" s="8">
        <f>IF(BO36=0,Destinations!$G$3,VLOOKUP(BO36,Destinations!$B$3:$D$147,3))</f>
        <v>8</v>
      </c>
      <c r="BX36" s="13">
        <f t="shared" si="10"/>
        <v>1400</v>
      </c>
      <c r="BY36" s="20">
        <f t="shared" si="11"/>
        <v>1408</v>
      </c>
      <c r="BZ36" s="8">
        <v>23</v>
      </c>
      <c r="CA36" s="12"/>
      <c r="CB36" s="12"/>
      <c r="CC36" s="12"/>
      <c r="CD36" s="12"/>
      <c r="CE36" s="11">
        <f>IF(CA36&gt;=1,VLOOKUP(CA36,Destinations!$B$3:$D$200,2),0)</f>
        <v>0</v>
      </c>
      <c r="CF36" s="11">
        <f>IF(CB36&gt;1,VLOOKUP(CB36,Destinations!$B$3:$D$200,2),0)</f>
        <v>0</v>
      </c>
      <c r="CG36" s="11">
        <f>IF(CC36&gt;1,VLOOKUP(CC36,Destinations!$B$3:$D$200,2),0)</f>
        <v>0</v>
      </c>
      <c r="CH36" s="8">
        <f>IF(CA36&gt;0,VLOOKUP(CA36,Destinations!$B$3:$D$200,3),0)</f>
        <v>0</v>
      </c>
      <c r="CI36" s="8">
        <f>IF(CB36&gt;0,VLOOKUP(CB36,Destinations!$B$3:$D$200,3),0)</f>
        <v>0</v>
      </c>
      <c r="CJ36" s="8">
        <f>IF(CC36&gt;0,VLOOKUP(CC36,Destinations!$B$3:$D$200,3),0)</f>
        <v>0</v>
      </c>
      <c r="CK36" s="8">
        <f>IF(CD36=0,Destinations!$G$3,VLOOKUP(CD36,Destinations!$B$3:$D$147,3))</f>
        <v>8</v>
      </c>
      <c r="CM36" s="13">
        <f t="shared" si="12"/>
        <v>1648</v>
      </c>
      <c r="CN36" s="20">
        <f t="shared" si="13"/>
        <v>1656</v>
      </c>
      <c r="CO36" s="8">
        <v>23</v>
      </c>
      <c r="CP36" s="12"/>
      <c r="CQ36" s="12"/>
      <c r="CR36" s="12"/>
      <c r="CS36" s="12"/>
      <c r="CT36" s="11">
        <f>IF(CP36&gt;=1,VLOOKUP(CP36,Destinations!$B$3:$D$200,2),0)</f>
        <v>0</v>
      </c>
      <c r="CU36" s="11">
        <f>IF(CQ36&gt;1,VLOOKUP(CQ36,Destinations!$B$3:$D$200,2),0)</f>
        <v>0</v>
      </c>
      <c r="CV36" s="11">
        <f>IF(CR36&gt;1,VLOOKUP(CR36,Destinations!$B$3:$D$200,2),0)</f>
        <v>0</v>
      </c>
      <c r="CW36" s="8">
        <f>IF(CP36&gt;0,VLOOKUP(CP36,Destinations!$B$3:$D$200,3),0)</f>
        <v>0</v>
      </c>
      <c r="CX36" s="8">
        <f>IF(CQ36&gt;0,VLOOKUP(CQ36,Destinations!$B$3:$D$200,3),0)</f>
        <v>0</v>
      </c>
      <c r="CY36" s="8">
        <f>IF(CR36&gt;0,VLOOKUP(CR36,Destinations!$B$3:$D$200,3),0)</f>
        <v>0</v>
      </c>
      <c r="CZ36" s="8">
        <f>IF(CS36=0,Destinations!$G$3,VLOOKUP(CS36,Destinations!$B$3:$D$147,3))</f>
        <v>8</v>
      </c>
      <c r="DB36" s="13">
        <f t="shared" si="14"/>
        <v>1888</v>
      </c>
      <c r="DC36" s="20">
        <f t="shared" si="15"/>
        <v>1896</v>
      </c>
      <c r="DD36" s="8">
        <v>23</v>
      </c>
      <c r="DE36" s="12">
        <v>2</v>
      </c>
      <c r="DF36" s="12"/>
      <c r="DG36" s="12"/>
      <c r="DH36" s="12"/>
      <c r="DI36" s="11" t="str">
        <f>IF(DE36&gt;=1,VLOOKUP(DE36,Destinations!$B$3:$D$200,2),0)</f>
        <v>Weekend - Home</v>
      </c>
      <c r="DJ36" s="11">
        <f>IF(DF36&gt;1,VLOOKUP(DF36,Destinations!$B$3:$D$200,2),0)</f>
        <v>0</v>
      </c>
      <c r="DK36" s="11">
        <f>IF(DG36&gt;1,VLOOKUP(DG36,Destinations!$B$3:$D$200,2),0)</f>
        <v>0</v>
      </c>
      <c r="DL36" s="8">
        <f>IF(DE36&gt;0,VLOOKUP(DE36,Destinations!$B$3:$D$200,3),0)</f>
        <v>0</v>
      </c>
      <c r="DM36" s="8">
        <f>IF(DF36&gt;0,VLOOKUP(DF36,Destinations!$B$3:$D$200,3),0)</f>
        <v>0</v>
      </c>
      <c r="DN36" s="8">
        <f>IF(DG36&gt;0,VLOOKUP(DG36,Destinations!$B$3:$D$200,3),0)</f>
        <v>0</v>
      </c>
      <c r="DO36" s="8">
        <f>IF(DH36=0,Destinations!$G$3,VLOOKUP(DH36,Destinations!$B$3:$D$147,3))</f>
        <v>8</v>
      </c>
      <c r="DQ36" s="13">
        <f t="shared" si="16"/>
        <v>2136</v>
      </c>
      <c r="DR36" s="20">
        <f t="shared" si="17"/>
        <v>2144</v>
      </c>
      <c r="DS36" s="8">
        <v>23</v>
      </c>
      <c r="DT36" s="12"/>
      <c r="DU36" s="12"/>
      <c r="DV36" s="12"/>
      <c r="DW36" s="12"/>
      <c r="DX36" s="11">
        <f>IF(DT36&gt;=1,VLOOKUP(DT36,Destinations!$B$3:$D$200,2),0)</f>
        <v>0</v>
      </c>
      <c r="DY36" s="11">
        <f>IF(DU36&gt;1,VLOOKUP(DU36,Destinations!$B$3:$D$200,2),0)</f>
        <v>0</v>
      </c>
      <c r="DZ36" s="11">
        <f>IF(DV36&gt;1,VLOOKUP(DV36,Destinations!$B$3:$D$200,2),0)</f>
        <v>0</v>
      </c>
      <c r="EA36" s="8">
        <f>IF(DT36&gt;0,VLOOKUP(DT36,Destinations!$B$3:$D$200,3),0)</f>
        <v>0</v>
      </c>
      <c r="EB36" s="8">
        <f>IF(DU36&gt;0,VLOOKUP(DU36,Destinations!$B$3:$D$200,3),0)</f>
        <v>0</v>
      </c>
      <c r="EC36" s="8">
        <f>IF(DV36&gt;0,VLOOKUP(DV36,Destinations!$B$3:$D$200,3),0)</f>
        <v>0</v>
      </c>
      <c r="ED36" s="8">
        <f>IF(DW36=0,Destinations!$G$3,VLOOKUP(DW36,Destinations!$B$3:$D$147,3))</f>
        <v>8</v>
      </c>
      <c r="EF36" s="13">
        <f t="shared" si="18"/>
        <v>2376</v>
      </c>
      <c r="EG36" s="20">
        <f t="shared" si="19"/>
        <v>2384</v>
      </c>
      <c r="EH36" s="8">
        <v>23</v>
      </c>
      <c r="EI36" s="12"/>
      <c r="EJ36" s="12"/>
      <c r="EK36" s="12"/>
      <c r="EL36" s="12"/>
      <c r="EM36" s="11">
        <f>IF(EI36&gt;=1,VLOOKUP(EI36,Destinations!$B$3:$D$200,2),0)</f>
        <v>0</v>
      </c>
      <c r="EN36" s="11">
        <f>IF(EJ36&gt;1,VLOOKUP(EJ36,Destinations!$B$3:$D$200,2),0)</f>
        <v>0</v>
      </c>
      <c r="EO36" s="11">
        <f>IF(EK36&gt;1,VLOOKUP(EK36,Destinations!$B$3:$D$200,2),0)</f>
        <v>0</v>
      </c>
      <c r="EP36" s="8">
        <f>IF(EI36&gt;0,VLOOKUP(EI36,Destinations!$B$3:$D$200,3),0)</f>
        <v>0</v>
      </c>
      <c r="EQ36" s="8">
        <f>IF(EJ36&gt;0,VLOOKUP(EJ36,Destinations!$B$3:$D$200,3),0)</f>
        <v>0</v>
      </c>
      <c r="ER36" s="8">
        <f>IF(EK36&gt;0,VLOOKUP(EK36,Destinations!$B$3:$D$200,3),0)</f>
        <v>0</v>
      </c>
      <c r="ES36" s="8">
        <f>IF(EL36=0,Destinations!$G$3,VLOOKUP(EL36,Destinations!$B$3:$D$147,3))</f>
        <v>8</v>
      </c>
      <c r="EU36" s="13">
        <f t="shared" si="20"/>
        <v>2624</v>
      </c>
      <c r="EV36" s="20">
        <f t="shared" si="21"/>
        <v>2632</v>
      </c>
      <c r="EW36" s="8">
        <v>23</v>
      </c>
      <c r="EX36" s="12"/>
      <c r="EY36" s="12"/>
      <c r="EZ36" s="12"/>
      <c r="FA36" s="12"/>
      <c r="FB36" s="11">
        <f>IF(EX36&gt;=1,VLOOKUP(EX36,Destinations!$B$3:$D$200,2),0)</f>
        <v>0</v>
      </c>
      <c r="FC36" s="11">
        <f>IF(EY36&gt;1,VLOOKUP(EY36,Destinations!$B$3:$D$200,2),0)</f>
        <v>0</v>
      </c>
      <c r="FD36" s="11">
        <f>IF(EZ36&gt;1,VLOOKUP(EZ36,Destinations!$B$3:$D$200,2),0)</f>
        <v>0</v>
      </c>
      <c r="FE36" s="8">
        <f>IF(EX36&gt;0,VLOOKUP(EX36,Destinations!$B$3:$D$200,3),0)</f>
        <v>0</v>
      </c>
      <c r="FF36" s="8">
        <f>IF(EY36&gt;0,VLOOKUP(EY36,Destinations!$B$3:$D$200,3),0)</f>
        <v>0</v>
      </c>
      <c r="FG36" s="8">
        <f>IF(EZ36&gt;0,VLOOKUP(EZ36,Destinations!$B$3:$D$200,3),0)</f>
        <v>0</v>
      </c>
      <c r="FH36" s="8">
        <f>IF(FA36=0,Destinations!$G$3,VLOOKUP(FA36,Destinations!$B$3:$D$147,3))</f>
        <v>8</v>
      </c>
      <c r="FJ36" s="13">
        <f t="shared" si="22"/>
        <v>2872</v>
      </c>
      <c r="FK36" s="20">
        <f t="shared" si="23"/>
        <v>2880</v>
      </c>
      <c r="FL36" s="8">
        <v>23</v>
      </c>
      <c r="FM36" s="12"/>
      <c r="FN36" s="12"/>
      <c r="FO36" s="12"/>
      <c r="FP36" s="12"/>
      <c r="FQ36" s="11">
        <f>IF(FM36&gt;=1,VLOOKUP(FM36,Destinations!$B$3:$D$200,2),0)</f>
        <v>0</v>
      </c>
      <c r="FR36" s="11">
        <f>IF(FN36&gt;1,VLOOKUP(FN36,Destinations!$B$3:$D$200,2),0)</f>
        <v>0</v>
      </c>
      <c r="FS36" s="11">
        <f>IF(FO36&gt;1,VLOOKUP(FO36,Destinations!$B$3:$D$200,2),0)</f>
        <v>0</v>
      </c>
      <c r="FT36" s="8">
        <f>IF(FM36&gt;0,VLOOKUP(FM36,Destinations!$B$3:$D$200,3),0)</f>
        <v>0</v>
      </c>
      <c r="FU36" s="8">
        <f>IF(FN36&gt;0,VLOOKUP(FN36,Destinations!$B$3:$D$200,3),0)</f>
        <v>0</v>
      </c>
      <c r="FV36" s="8">
        <f>IF(FO36&gt;0,VLOOKUP(FO36,Destinations!$B$3:$D$200,3),0)</f>
        <v>0</v>
      </c>
      <c r="FW36" s="8">
        <f>IF(FP36=0,Destinations!$G$3,VLOOKUP(FP36,Destinations!$B$3:$D$147,3))</f>
        <v>8</v>
      </c>
    </row>
    <row r="37" spans="1:179" ht="12.75">
      <c r="A37" s="20">
        <f t="shared" si="0"/>
        <v>184</v>
      </c>
      <c r="B37" s="20">
        <f t="shared" si="1"/>
        <v>192</v>
      </c>
      <c r="C37" s="8">
        <v>24</v>
      </c>
      <c r="D37" s="12"/>
      <c r="E37" s="12"/>
      <c r="F37" s="12"/>
      <c r="G37" s="12"/>
      <c r="H37" s="11">
        <f>IF(D37&gt;=1,VLOOKUP(D37,Destinations!$B$3:$D$200,2),0)</f>
        <v>0</v>
      </c>
      <c r="I37" s="11">
        <f>IF(E37&gt;=1,VLOOKUP(E37,Destinations!$B$3:$D$200,2),0)</f>
        <v>0</v>
      </c>
      <c r="J37" s="11">
        <f>IF(F37&gt;=1,VLOOKUP(F37,Destinations!$B$3:$D$200,2),0)</f>
        <v>0</v>
      </c>
      <c r="K37" s="8">
        <f>IF(D37&gt;0,VLOOKUP(D37,Destinations!$B$3:$D$200,3),0)</f>
        <v>0</v>
      </c>
      <c r="L37" s="8">
        <f>IF(E37&gt;0,VLOOKUP(E37,Destinations!$B$3:$D$200,3),0)</f>
        <v>0</v>
      </c>
      <c r="M37" s="8">
        <f>IF(F37&gt;0,VLOOKUP(F37,Destinations!$B$3:$D$200,3),0)</f>
        <v>0</v>
      </c>
      <c r="N37" s="8">
        <f>IF(G37=0,Destinations!$G$3,VLOOKUP(G37,Destinations!$B$3:$D$200,3))</f>
        <v>8</v>
      </c>
      <c r="P37" s="13">
        <f t="shared" si="2"/>
        <v>432</v>
      </c>
      <c r="Q37" s="20">
        <f t="shared" si="3"/>
        <v>440</v>
      </c>
      <c r="R37" s="8">
        <v>24</v>
      </c>
      <c r="S37" s="12">
        <v>2</v>
      </c>
      <c r="T37" s="12"/>
      <c r="U37" s="12"/>
      <c r="V37" s="12"/>
      <c r="W37" s="11" t="str">
        <f>IF(S37&gt;1,VLOOKUP(S37,Destinations!$B$3:$D$200,2),0)</f>
        <v>Weekend - Home</v>
      </c>
      <c r="X37" s="11">
        <f>IF(T37&gt;1,VLOOKUP(T37,Destinations!$B$3:$D$200,2),0)</f>
        <v>0</v>
      </c>
      <c r="Y37" s="11">
        <f>IF(U37&gt;1,VLOOKUP(U37,Destinations!$B$3:$D$200,2),0)</f>
        <v>0</v>
      </c>
      <c r="Z37" s="8">
        <f>IF(S37&gt;0,VLOOKUP(S37,Destinations!$B$3:$D$200,3),0)</f>
        <v>0</v>
      </c>
      <c r="AA37" s="8">
        <f>IF(T37&gt;0,VLOOKUP(T37,Destinations!$B$3:$D$200,3),0)</f>
        <v>0</v>
      </c>
      <c r="AB37" s="8">
        <f>IF(U37&gt;0,VLOOKUP(U37,Destinations!$B$3:$D$200,3),0)</f>
        <v>0</v>
      </c>
      <c r="AC37" s="8">
        <f>IF(V37=0,Destinations!$G$3,VLOOKUP(V37,Destinations!$B$3:$D$200,3))</f>
        <v>8</v>
      </c>
      <c r="AE37" s="13">
        <f t="shared" si="4"/>
        <v>672</v>
      </c>
      <c r="AF37" s="20">
        <f t="shared" si="5"/>
        <v>680</v>
      </c>
      <c r="AG37" s="8">
        <v>24</v>
      </c>
      <c r="AH37" s="12"/>
      <c r="AI37" s="12"/>
      <c r="AJ37" s="12"/>
      <c r="AK37" s="12"/>
      <c r="AL37" s="11">
        <f>IF(AH37&gt;=1,VLOOKUP(AH37,Destinations!$B$3:$D$200,2),0)</f>
        <v>0</v>
      </c>
      <c r="AM37" s="11">
        <f>IF(AI37&gt;1,VLOOKUP(AI37,Destinations!$B$3:$D$200,2),0)</f>
        <v>0</v>
      </c>
      <c r="AN37" s="11">
        <f>IF(AJ37&gt;1,VLOOKUP(AJ37,Destinations!$B$3:$D$200,2),0)</f>
        <v>0</v>
      </c>
      <c r="AO37" s="8">
        <f>IF(AH37&gt;0,VLOOKUP(AH37,Destinations!$B$3:$D$200,3),0)</f>
        <v>0</v>
      </c>
      <c r="AP37" s="8">
        <f>IF(AI37&gt;0,VLOOKUP(AI37,Destinations!$B$3:$D$200,3),0)</f>
        <v>0</v>
      </c>
      <c r="AQ37" s="8">
        <f>IF(AJ37&gt;0,VLOOKUP(AJ37,Destinations!$B$3:$D$200,3),0)</f>
        <v>0</v>
      </c>
      <c r="AR37" s="8">
        <f>IF(AK37=0,Destinations!$G$3,0)</f>
        <v>8</v>
      </c>
      <c r="AT37" s="13">
        <f t="shared" si="6"/>
        <v>920</v>
      </c>
      <c r="AU37" s="20">
        <f t="shared" si="7"/>
        <v>928</v>
      </c>
      <c r="AV37" s="8">
        <v>24</v>
      </c>
      <c r="AW37" s="12"/>
      <c r="AX37" s="12"/>
      <c r="AY37" s="12"/>
      <c r="AZ37" s="12"/>
      <c r="BA37" s="11">
        <f>IF(AW37&gt;=1,VLOOKUP(AW37,Destinations!$B$3:$D$200,2),0)</f>
        <v>0</v>
      </c>
      <c r="BB37" s="11">
        <f>IF(AX37&gt;1,VLOOKUP(AX37,Destinations!$B$3:$D$200,2),0)</f>
        <v>0</v>
      </c>
      <c r="BC37" s="11">
        <f>IF(AY37&gt;1,VLOOKUP(AY37,Destinations!$B$3:$D$200,2),0)</f>
        <v>0</v>
      </c>
      <c r="BD37" s="8">
        <f>IF(AW37&gt;0,VLOOKUP(AW37,Destinations!$B$3:$D$200,3),0)</f>
        <v>0</v>
      </c>
      <c r="BE37" s="8">
        <f>IF(AX37&gt;0,VLOOKUP(AX37,Destinations!$B$3:$D$200,3),0)</f>
        <v>0</v>
      </c>
      <c r="BF37" s="8">
        <f>IF(AY37&gt;0,VLOOKUP(AY37,Destinations!$B$3:$D$200,3),0)</f>
        <v>0</v>
      </c>
      <c r="BG37" s="8">
        <f>IF(AZ37=0,Destinations!$G$3,0)</f>
        <v>8</v>
      </c>
      <c r="BI37" s="13">
        <f t="shared" si="8"/>
        <v>1160</v>
      </c>
      <c r="BJ37" s="20">
        <f t="shared" si="9"/>
        <v>1168</v>
      </c>
      <c r="BK37" s="8">
        <v>24</v>
      </c>
      <c r="BL37" s="12">
        <v>2</v>
      </c>
      <c r="BM37" s="12"/>
      <c r="BN37" s="12"/>
      <c r="BO37" s="12"/>
      <c r="BP37" s="11" t="str">
        <f>IF(BL37&gt;=1,VLOOKUP(BL37,Destinations!$B$3:$D$200,2),0)</f>
        <v>Weekend - Home</v>
      </c>
      <c r="BQ37" s="11">
        <f>IF(BM37&gt;1,VLOOKUP(BM37,Destinations!$B$3:$D$200,2),0)</f>
        <v>0</v>
      </c>
      <c r="BR37" s="11">
        <f>IF(BN37&gt;1,VLOOKUP(BN37,Destinations!$B$3:$D$200,2),0)</f>
        <v>0</v>
      </c>
      <c r="BS37" s="8">
        <f>IF(BL37&gt;0,VLOOKUP(BL37,Destinations!$B$3:$D$200,3),0)</f>
        <v>0</v>
      </c>
      <c r="BT37" s="8">
        <f>IF(BM37&gt;0,VLOOKUP(BM37,Destinations!$B$3:$D$200,3),0)</f>
        <v>0</v>
      </c>
      <c r="BU37" s="8">
        <f>IF(BN37&gt;0,VLOOKUP(BN37,Destinations!$B$3:$D$200,3),0)</f>
        <v>0</v>
      </c>
      <c r="BV37" s="8">
        <f>IF(BO37=0,Destinations!$G$3,VLOOKUP(BO37,Destinations!$B$3:$D$147,3))</f>
        <v>8</v>
      </c>
      <c r="BX37" s="13">
        <f t="shared" si="10"/>
        <v>1408</v>
      </c>
      <c r="BY37" s="20">
        <f t="shared" si="11"/>
        <v>1416</v>
      </c>
      <c r="BZ37" s="8">
        <v>24</v>
      </c>
      <c r="CA37" s="12"/>
      <c r="CB37" s="12"/>
      <c r="CC37" s="12"/>
      <c r="CD37" s="12"/>
      <c r="CE37" s="11">
        <f>IF(CA37&gt;=1,VLOOKUP(CA37,Destinations!$B$3:$D$200,2),0)</f>
        <v>0</v>
      </c>
      <c r="CF37" s="11">
        <f>IF(CB37&gt;1,VLOOKUP(CB37,Destinations!$B$3:$D$200,2),0)</f>
        <v>0</v>
      </c>
      <c r="CG37" s="11">
        <f>IF(CC37&gt;1,VLOOKUP(CC37,Destinations!$B$3:$D$200,2),0)</f>
        <v>0</v>
      </c>
      <c r="CH37" s="8">
        <f>IF(CA37&gt;0,VLOOKUP(CA37,Destinations!$B$3:$D$200,3),0)</f>
        <v>0</v>
      </c>
      <c r="CI37" s="8">
        <f>IF(CB37&gt;0,VLOOKUP(CB37,Destinations!$B$3:$D$200,3),0)</f>
        <v>0</v>
      </c>
      <c r="CJ37" s="8">
        <f>IF(CC37&gt;0,VLOOKUP(CC37,Destinations!$B$3:$D$200,3),0)</f>
        <v>0</v>
      </c>
      <c r="CK37" s="8">
        <f>IF(CD37=0,Destinations!$G$3,VLOOKUP(CD37,Destinations!$B$3:$D$147,3))</f>
        <v>8</v>
      </c>
      <c r="CM37" s="13">
        <f t="shared" si="12"/>
        <v>1656</v>
      </c>
      <c r="CN37" s="20">
        <f t="shared" si="13"/>
        <v>1664</v>
      </c>
      <c r="CO37" s="8">
        <v>24</v>
      </c>
      <c r="CP37" s="12">
        <v>1</v>
      </c>
      <c r="CQ37" s="12"/>
      <c r="CR37" s="12"/>
      <c r="CS37" s="12"/>
      <c r="CT37" s="11" t="str">
        <f>IF(CP37&gt;=1,VLOOKUP(CP37,Destinations!$B$3:$D$200,2),0)</f>
        <v>Public Holiday</v>
      </c>
      <c r="CU37" s="11">
        <f>IF(CQ37&gt;1,VLOOKUP(CQ37,Destinations!$B$3:$D$200,2),0)</f>
        <v>0</v>
      </c>
      <c r="CV37" s="11">
        <f>IF(CR37&gt;1,VLOOKUP(CR37,Destinations!$B$3:$D$200,2),0)</f>
        <v>0</v>
      </c>
      <c r="CW37" s="8">
        <f>IF(CP37&gt;0,VLOOKUP(CP37,Destinations!$B$3:$D$200,3),0)</f>
        <v>0</v>
      </c>
      <c r="CX37" s="8">
        <f>IF(CQ37&gt;0,VLOOKUP(CQ37,Destinations!$B$3:$D$200,3),0)</f>
        <v>0</v>
      </c>
      <c r="CY37" s="8">
        <f>IF(CR37&gt;0,VLOOKUP(CR37,Destinations!$B$3:$D$200,3),0)</f>
        <v>0</v>
      </c>
      <c r="CZ37" s="8">
        <f>IF(CS37=0,Destinations!$G$3,VLOOKUP(CS37,Destinations!$B$3:$D$147,3))</f>
        <v>8</v>
      </c>
      <c r="DB37" s="13">
        <f t="shared" si="14"/>
        <v>1896</v>
      </c>
      <c r="DC37" s="20">
        <f t="shared" si="15"/>
        <v>1904</v>
      </c>
      <c r="DD37" s="8">
        <v>24</v>
      </c>
      <c r="DE37" s="12"/>
      <c r="DF37" s="12"/>
      <c r="DG37" s="12"/>
      <c r="DH37" s="12"/>
      <c r="DI37" s="11">
        <f>IF(DE37&gt;=1,VLOOKUP(DE37,Destinations!$B$3:$D$200,2),0)</f>
        <v>0</v>
      </c>
      <c r="DJ37" s="11">
        <f>IF(DF37&gt;1,VLOOKUP(DF37,Destinations!$B$3:$D$200,2),0)</f>
        <v>0</v>
      </c>
      <c r="DK37" s="11">
        <f>IF(DG37&gt;1,VLOOKUP(DG37,Destinations!$B$3:$D$200,2),0)</f>
        <v>0</v>
      </c>
      <c r="DL37" s="8">
        <f>IF(DE37&gt;0,VLOOKUP(DE37,Destinations!$B$3:$D$200,3),0)</f>
        <v>0</v>
      </c>
      <c r="DM37" s="8">
        <f>IF(DF37&gt;0,VLOOKUP(DF37,Destinations!$B$3:$D$200,3),0)</f>
        <v>0</v>
      </c>
      <c r="DN37" s="8">
        <f>IF(DG37&gt;0,VLOOKUP(DG37,Destinations!$B$3:$D$200,3),0)</f>
        <v>0</v>
      </c>
      <c r="DO37" s="8">
        <f>IF(DH37=0,Destinations!$G$3,VLOOKUP(DH37,Destinations!$B$3:$D$147,3))</f>
        <v>8</v>
      </c>
      <c r="DQ37" s="13">
        <f t="shared" si="16"/>
        <v>2144</v>
      </c>
      <c r="DR37" s="20">
        <f t="shared" si="17"/>
        <v>2152</v>
      </c>
      <c r="DS37" s="8">
        <v>24</v>
      </c>
      <c r="DT37" s="12"/>
      <c r="DU37" s="12"/>
      <c r="DV37" s="12"/>
      <c r="DW37" s="12"/>
      <c r="DX37" s="11">
        <f>IF(DT37&gt;=1,VLOOKUP(DT37,Destinations!$B$3:$D$200,2),0)</f>
        <v>0</v>
      </c>
      <c r="DY37" s="11">
        <f>IF(DU37&gt;1,VLOOKUP(DU37,Destinations!$B$3:$D$200,2),0)</f>
        <v>0</v>
      </c>
      <c r="DZ37" s="11">
        <f>IF(DV37&gt;1,VLOOKUP(DV37,Destinations!$B$3:$D$200,2),0)</f>
        <v>0</v>
      </c>
      <c r="EA37" s="8">
        <f>IF(DT37&gt;0,VLOOKUP(DT37,Destinations!$B$3:$D$200,3),0)</f>
        <v>0</v>
      </c>
      <c r="EB37" s="8">
        <f>IF(DU37&gt;0,VLOOKUP(DU37,Destinations!$B$3:$D$200,3),0)</f>
        <v>0</v>
      </c>
      <c r="EC37" s="8">
        <f>IF(DV37&gt;0,VLOOKUP(DV37,Destinations!$B$3:$D$200,3),0)</f>
        <v>0</v>
      </c>
      <c r="ED37" s="8">
        <f>IF(DW37=0,Destinations!$G$3,VLOOKUP(DW37,Destinations!$B$3:$D$147,3))</f>
        <v>8</v>
      </c>
      <c r="EF37" s="13">
        <f t="shared" si="18"/>
        <v>2384</v>
      </c>
      <c r="EG37" s="20">
        <f t="shared" si="19"/>
        <v>2392</v>
      </c>
      <c r="EH37" s="8">
        <v>24</v>
      </c>
      <c r="EI37" s="12">
        <v>2</v>
      </c>
      <c r="EJ37" s="12"/>
      <c r="EK37" s="12"/>
      <c r="EL37" s="12"/>
      <c r="EM37" s="11" t="str">
        <f>IF(EI37&gt;=1,VLOOKUP(EI37,Destinations!$B$3:$D$200,2),0)</f>
        <v>Weekend - Home</v>
      </c>
      <c r="EN37" s="11">
        <f>IF(EJ37&gt;1,VLOOKUP(EJ37,Destinations!$B$3:$D$200,2),0)</f>
        <v>0</v>
      </c>
      <c r="EO37" s="11">
        <f>IF(EK37&gt;1,VLOOKUP(EK37,Destinations!$B$3:$D$200,2),0)</f>
        <v>0</v>
      </c>
      <c r="EP37" s="8">
        <f>IF(EI37&gt;0,VLOOKUP(EI37,Destinations!$B$3:$D$200,3),0)</f>
        <v>0</v>
      </c>
      <c r="EQ37" s="8">
        <f>IF(EJ37&gt;0,VLOOKUP(EJ37,Destinations!$B$3:$D$200,3),0)</f>
        <v>0</v>
      </c>
      <c r="ER37" s="8">
        <f>IF(EK37&gt;0,VLOOKUP(EK37,Destinations!$B$3:$D$200,3),0)</f>
        <v>0</v>
      </c>
      <c r="ES37" s="8">
        <f>IF(EL37=0,Destinations!$G$3,VLOOKUP(EL37,Destinations!$B$3:$D$147,3))</f>
        <v>8</v>
      </c>
      <c r="EU37" s="13">
        <f t="shared" si="20"/>
        <v>2632</v>
      </c>
      <c r="EV37" s="20">
        <f t="shared" si="21"/>
        <v>2640</v>
      </c>
      <c r="EW37" s="8">
        <v>24</v>
      </c>
      <c r="EX37" s="12"/>
      <c r="EY37" s="12"/>
      <c r="EZ37" s="12"/>
      <c r="FA37" s="12"/>
      <c r="FB37" s="11">
        <f>IF(EX37&gt;=1,VLOOKUP(EX37,Destinations!$B$3:$D$200,2),0)</f>
        <v>0</v>
      </c>
      <c r="FC37" s="11">
        <f>IF(EY37&gt;1,VLOOKUP(EY37,Destinations!$B$3:$D$200,2),0)</f>
        <v>0</v>
      </c>
      <c r="FD37" s="11">
        <f>IF(EZ37&gt;1,VLOOKUP(EZ37,Destinations!$B$3:$D$200,2),0)</f>
        <v>0</v>
      </c>
      <c r="FE37" s="8">
        <f>IF(EX37&gt;0,VLOOKUP(EX37,Destinations!$B$3:$D$200,3),0)</f>
        <v>0</v>
      </c>
      <c r="FF37" s="8">
        <f>IF(EY37&gt;0,VLOOKUP(EY37,Destinations!$B$3:$D$200,3),0)</f>
        <v>0</v>
      </c>
      <c r="FG37" s="8">
        <f>IF(EZ37&gt;0,VLOOKUP(EZ37,Destinations!$B$3:$D$200,3),0)</f>
        <v>0</v>
      </c>
      <c r="FH37" s="8">
        <f>IF(FA37=0,Destinations!$G$3,VLOOKUP(FA37,Destinations!$B$3:$D$147,3))</f>
        <v>8</v>
      </c>
      <c r="FJ37" s="13">
        <f t="shared" si="22"/>
        <v>2880</v>
      </c>
      <c r="FK37" s="20">
        <f t="shared" si="23"/>
        <v>2888</v>
      </c>
      <c r="FL37" s="8">
        <v>24</v>
      </c>
      <c r="FM37" s="12"/>
      <c r="FN37" s="12"/>
      <c r="FO37" s="12"/>
      <c r="FP37" s="12"/>
      <c r="FQ37" s="11">
        <f>IF(FM37&gt;=1,VLOOKUP(FM37,Destinations!$B$3:$D$200,2),0)</f>
        <v>0</v>
      </c>
      <c r="FR37" s="11">
        <f>IF(FN37&gt;1,VLOOKUP(FN37,Destinations!$B$3:$D$200,2),0)</f>
        <v>0</v>
      </c>
      <c r="FS37" s="11">
        <f>IF(FO37&gt;1,VLOOKUP(FO37,Destinations!$B$3:$D$200,2),0)</f>
        <v>0</v>
      </c>
      <c r="FT37" s="8">
        <f>IF(FM37&gt;0,VLOOKUP(FM37,Destinations!$B$3:$D$200,3),0)</f>
        <v>0</v>
      </c>
      <c r="FU37" s="8">
        <f>IF(FN37&gt;0,VLOOKUP(FN37,Destinations!$B$3:$D$200,3),0)</f>
        <v>0</v>
      </c>
      <c r="FV37" s="8">
        <f>IF(FO37&gt;0,VLOOKUP(FO37,Destinations!$B$3:$D$200,3),0)</f>
        <v>0</v>
      </c>
      <c r="FW37" s="8">
        <f>IF(FP37=0,Destinations!$G$3,VLOOKUP(FP37,Destinations!$B$3:$D$147,3))</f>
        <v>8</v>
      </c>
    </row>
    <row r="38" spans="1:179" ht="12.75">
      <c r="A38" s="20">
        <f t="shared" si="0"/>
        <v>192</v>
      </c>
      <c r="B38" s="20">
        <f t="shared" si="1"/>
        <v>200</v>
      </c>
      <c r="C38" s="8">
        <v>25</v>
      </c>
      <c r="D38" s="12"/>
      <c r="E38" s="12"/>
      <c r="F38" s="12"/>
      <c r="G38" s="12"/>
      <c r="H38" s="11">
        <f>IF(D38&gt;=1,VLOOKUP(D38,Destinations!$B$3:$D$200,2),0)</f>
        <v>0</v>
      </c>
      <c r="I38" s="11">
        <f>IF(E38&gt;=1,VLOOKUP(E38,Destinations!$B$3:$D$200,2),0)</f>
        <v>0</v>
      </c>
      <c r="J38" s="11">
        <f>IF(F38&gt;=1,VLOOKUP(F38,Destinations!$B$3:$D$200,2),0)</f>
        <v>0</v>
      </c>
      <c r="K38" s="8">
        <f>IF(D38&gt;0,VLOOKUP(D38,Destinations!$B$3:$D$200,3),0)</f>
        <v>0</v>
      </c>
      <c r="L38" s="8">
        <f>IF(E38&gt;0,VLOOKUP(E38,Destinations!$B$3:$D$200,3),0)</f>
        <v>0</v>
      </c>
      <c r="M38" s="8">
        <f>IF(F38&gt;0,VLOOKUP(F38,Destinations!$B$3:$D$200,3),0)</f>
        <v>0</v>
      </c>
      <c r="N38" s="8">
        <f>IF(G38=0,Destinations!$G$3,VLOOKUP(G38,Destinations!$B$3:$D$200,3))</f>
        <v>8</v>
      </c>
      <c r="P38" s="13">
        <f t="shared" si="2"/>
        <v>440</v>
      </c>
      <c r="Q38" s="20">
        <f t="shared" si="3"/>
        <v>448</v>
      </c>
      <c r="R38" s="8">
        <v>25</v>
      </c>
      <c r="S38" s="12"/>
      <c r="T38" s="12"/>
      <c r="U38" s="12"/>
      <c r="V38" s="12"/>
      <c r="W38" s="11">
        <f>IF(S38&gt;1,VLOOKUP(S38,Destinations!$B$3:$D$200,2),0)</f>
        <v>0</v>
      </c>
      <c r="X38" s="11">
        <f>IF(T38&gt;1,VLOOKUP(T38,Destinations!$B$3:$D$200,2),0)</f>
        <v>0</v>
      </c>
      <c r="Y38" s="11">
        <f>IF(U38&gt;1,VLOOKUP(U38,Destinations!$B$3:$D$200,2),0)</f>
        <v>0</v>
      </c>
      <c r="Z38" s="8">
        <f>IF(S38&gt;0,VLOOKUP(S38,Destinations!$B$3:$D$200,3),0)</f>
        <v>0</v>
      </c>
      <c r="AA38" s="8">
        <f>IF(T38&gt;0,VLOOKUP(T38,Destinations!$B$3:$D$200,3),0)</f>
        <v>0</v>
      </c>
      <c r="AB38" s="8">
        <f>IF(U38&gt;0,VLOOKUP(U38,Destinations!$B$3:$D$200,3),0)</f>
        <v>0</v>
      </c>
      <c r="AC38" s="8">
        <f>IF(V38=0,Destinations!$G$3,VLOOKUP(V38,Destinations!$B$3:$D$200,3))</f>
        <v>8</v>
      </c>
      <c r="AE38" s="13">
        <f t="shared" si="4"/>
        <v>680</v>
      </c>
      <c r="AF38" s="20">
        <f t="shared" si="5"/>
        <v>688</v>
      </c>
      <c r="AG38" s="8">
        <v>25</v>
      </c>
      <c r="AH38" s="12"/>
      <c r="AI38" s="12"/>
      <c r="AJ38" s="12"/>
      <c r="AK38" s="12"/>
      <c r="AL38" s="11">
        <f>IF(AH38&gt;=1,VLOOKUP(AH38,Destinations!$B$3:$D$200,2),0)</f>
        <v>0</v>
      </c>
      <c r="AM38" s="11">
        <f>IF(AI38&gt;1,VLOOKUP(AI38,Destinations!$B$3:$D$200,2),0)</f>
        <v>0</v>
      </c>
      <c r="AN38" s="11">
        <f>IF(AJ38&gt;1,VLOOKUP(AJ38,Destinations!$B$3:$D$200,2),0)</f>
        <v>0</v>
      </c>
      <c r="AO38" s="8">
        <f>IF(AH38&gt;0,VLOOKUP(AH38,Destinations!$B$3:$D$200,3),0)</f>
        <v>0</v>
      </c>
      <c r="AP38" s="8">
        <f>IF(AI38&gt;0,VLOOKUP(AI38,Destinations!$B$3:$D$200,3),0)</f>
        <v>0</v>
      </c>
      <c r="AQ38" s="8">
        <f>IF(AJ38&gt;0,VLOOKUP(AJ38,Destinations!$B$3:$D$200,3),0)</f>
        <v>0</v>
      </c>
      <c r="AR38" s="8">
        <f>IF(AK38=0,Destinations!$G$3,0)</f>
        <v>8</v>
      </c>
      <c r="AT38" s="13">
        <f t="shared" si="6"/>
        <v>928</v>
      </c>
      <c r="AU38" s="20">
        <f t="shared" si="7"/>
        <v>936</v>
      </c>
      <c r="AV38" s="8">
        <v>25</v>
      </c>
      <c r="AW38" s="12">
        <v>2</v>
      </c>
      <c r="AX38" s="12"/>
      <c r="AY38" s="12"/>
      <c r="AZ38" s="12"/>
      <c r="BA38" s="11" t="str">
        <f>IF(AW38&gt;=1,VLOOKUP(AW38,Destinations!$B$3:$D$200,2),0)</f>
        <v>Weekend - Home</v>
      </c>
      <c r="BB38" s="11">
        <f>IF(AX38&gt;1,VLOOKUP(AX38,Destinations!$B$3:$D$200,2),0)</f>
        <v>0</v>
      </c>
      <c r="BC38" s="11">
        <f>IF(AY38&gt;1,VLOOKUP(AY38,Destinations!$B$3:$D$200,2),0)</f>
        <v>0</v>
      </c>
      <c r="BD38" s="8">
        <f>IF(AW38&gt;0,VLOOKUP(AW38,Destinations!$B$3:$D$200,3),0)</f>
        <v>0</v>
      </c>
      <c r="BE38" s="8">
        <f>IF(AX38&gt;0,VLOOKUP(AX38,Destinations!$B$3:$D$200,3),0)</f>
        <v>0</v>
      </c>
      <c r="BF38" s="8">
        <f>IF(AY38&gt;0,VLOOKUP(AY38,Destinations!$B$3:$D$200,3),0)</f>
        <v>0</v>
      </c>
      <c r="BG38" s="8">
        <f>IF(AZ38=0,Destinations!$G$3,0)</f>
        <v>8</v>
      </c>
      <c r="BI38" s="13">
        <f t="shared" si="8"/>
        <v>1168</v>
      </c>
      <c r="BJ38" s="20">
        <f t="shared" si="9"/>
        <v>1176</v>
      </c>
      <c r="BK38" s="8">
        <v>25</v>
      </c>
      <c r="BL38" s="12"/>
      <c r="BM38" s="12"/>
      <c r="BN38" s="12"/>
      <c r="BO38" s="12"/>
      <c r="BP38" s="11">
        <f>IF(BL38&gt;=1,VLOOKUP(BL38,Destinations!$B$3:$D$200,2),0)</f>
        <v>0</v>
      </c>
      <c r="BQ38" s="11">
        <f>IF(BM38&gt;1,VLOOKUP(BM38,Destinations!$B$3:$D$200,2),0)</f>
        <v>0</v>
      </c>
      <c r="BR38" s="11">
        <f>IF(BN38&gt;1,VLOOKUP(BN38,Destinations!$B$3:$D$200,2),0)</f>
        <v>0</v>
      </c>
      <c r="BS38" s="8">
        <f>IF(BL38&gt;0,VLOOKUP(BL38,Destinations!$B$3:$D$200,3),0)</f>
        <v>0</v>
      </c>
      <c r="BT38" s="8">
        <f>IF(BM38&gt;0,VLOOKUP(BM38,Destinations!$B$3:$D$200,3),0)</f>
        <v>0</v>
      </c>
      <c r="BU38" s="8">
        <f>IF(BN38&gt;0,VLOOKUP(BN38,Destinations!$B$3:$D$200,3),0)</f>
        <v>0</v>
      </c>
      <c r="BV38" s="8">
        <f>IF(BO38=0,Destinations!$G$3,VLOOKUP(BO38,Destinations!$B$3:$D$147,3))</f>
        <v>8</v>
      </c>
      <c r="BX38" s="13">
        <f t="shared" si="10"/>
        <v>1416</v>
      </c>
      <c r="BY38" s="20">
        <f t="shared" si="11"/>
        <v>1424</v>
      </c>
      <c r="BZ38" s="8">
        <v>25</v>
      </c>
      <c r="CA38" s="12"/>
      <c r="CB38" s="12"/>
      <c r="CC38" s="12"/>
      <c r="CD38" s="12"/>
      <c r="CE38" s="11">
        <f>IF(CA38&gt;=1,VLOOKUP(CA38,Destinations!$B$3:$D$200,2),0)</f>
        <v>0</v>
      </c>
      <c r="CF38" s="11">
        <f>IF(CB38&gt;1,VLOOKUP(CB38,Destinations!$B$3:$D$200,2),0)</f>
        <v>0</v>
      </c>
      <c r="CG38" s="11">
        <f>IF(CC38&gt;1,VLOOKUP(CC38,Destinations!$B$3:$D$200,2),0)</f>
        <v>0</v>
      </c>
      <c r="CH38" s="8">
        <f>IF(CA38&gt;0,VLOOKUP(CA38,Destinations!$B$3:$D$200,3),0)</f>
        <v>0</v>
      </c>
      <c r="CI38" s="8">
        <f>IF(CB38&gt;0,VLOOKUP(CB38,Destinations!$B$3:$D$200,3),0)</f>
        <v>0</v>
      </c>
      <c r="CJ38" s="8">
        <f>IF(CC38&gt;0,VLOOKUP(CC38,Destinations!$B$3:$D$200,3),0)</f>
        <v>0</v>
      </c>
      <c r="CK38" s="8">
        <f>IF(CD38=0,Destinations!$G$3,VLOOKUP(CD38,Destinations!$B$3:$D$147,3))</f>
        <v>8</v>
      </c>
      <c r="CM38" s="13">
        <f t="shared" si="12"/>
        <v>1664</v>
      </c>
      <c r="CN38" s="20">
        <f t="shared" si="13"/>
        <v>1672</v>
      </c>
      <c r="CO38" s="8">
        <v>25</v>
      </c>
      <c r="CP38" s="12">
        <v>2</v>
      </c>
      <c r="CQ38" s="12"/>
      <c r="CR38" s="12"/>
      <c r="CS38" s="12"/>
      <c r="CT38" s="11" t="str">
        <f>IF(CP38&gt;=1,VLOOKUP(CP38,Destinations!$B$3:$D$200,2),0)</f>
        <v>Weekend - Home</v>
      </c>
      <c r="CU38" s="11">
        <f>IF(CQ38&gt;1,VLOOKUP(CQ38,Destinations!$B$3:$D$200,2),0)</f>
        <v>0</v>
      </c>
      <c r="CV38" s="11">
        <f>IF(CR38&gt;1,VLOOKUP(CR38,Destinations!$B$3:$D$200,2),0)</f>
        <v>0</v>
      </c>
      <c r="CW38" s="8">
        <f>IF(CP38&gt;0,VLOOKUP(CP38,Destinations!$B$3:$D$200,3),0)</f>
        <v>0</v>
      </c>
      <c r="CX38" s="8">
        <f>IF(CQ38&gt;0,VLOOKUP(CQ38,Destinations!$B$3:$D$200,3),0)</f>
        <v>0</v>
      </c>
      <c r="CY38" s="8">
        <f>IF(CR38&gt;0,VLOOKUP(CR38,Destinations!$B$3:$D$200,3),0)</f>
        <v>0</v>
      </c>
      <c r="CZ38" s="8">
        <f>IF(CS38=0,Destinations!$G$3,VLOOKUP(CS38,Destinations!$B$3:$D$147,3))</f>
        <v>8</v>
      </c>
      <c r="DB38" s="13">
        <f t="shared" si="14"/>
        <v>1904</v>
      </c>
      <c r="DC38" s="20">
        <f t="shared" si="15"/>
        <v>1912</v>
      </c>
      <c r="DD38" s="8">
        <v>25</v>
      </c>
      <c r="DE38" s="12"/>
      <c r="DF38" s="12"/>
      <c r="DG38" s="12"/>
      <c r="DH38" s="12"/>
      <c r="DI38" s="11">
        <f>IF(DE38&gt;=1,VLOOKUP(DE38,Destinations!$B$3:$D$200,2),0)</f>
        <v>0</v>
      </c>
      <c r="DJ38" s="11">
        <f>IF(DF38&gt;1,VLOOKUP(DF38,Destinations!$B$3:$D$200,2),0)</f>
        <v>0</v>
      </c>
      <c r="DK38" s="11">
        <f>IF(DG38&gt;1,VLOOKUP(DG38,Destinations!$B$3:$D$200,2),0)</f>
        <v>0</v>
      </c>
      <c r="DL38" s="8">
        <f>IF(DE38&gt;0,VLOOKUP(DE38,Destinations!$B$3:$D$200,3),0)</f>
        <v>0</v>
      </c>
      <c r="DM38" s="8">
        <f>IF(DF38&gt;0,VLOOKUP(DF38,Destinations!$B$3:$D$200,3),0)</f>
        <v>0</v>
      </c>
      <c r="DN38" s="8">
        <f>IF(DG38&gt;0,VLOOKUP(DG38,Destinations!$B$3:$D$200,3),0)</f>
        <v>0</v>
      </c>
      <c r="DO38" s="8">
        <f>IF(DH38=0,Destinations!$G$3,VLOOKUP(DH38,Destinations!$B$3:$D$147,3))</f>
        <v>8</v>
      </c>
      <c r="DQ38" s="13">
        <f t="shared" si="16"/>
        <v>2152</v>
      </c>
      <c r="DR38" s="20">
        <f t="shared" si="17"/>
        <v>2160</v>
      </c>
      <c r="DS38" s="8">
        <v>25</v>
      </c>
      <c r="DT38" s="12"/>
      <c r="DU38" s="12"/>
      <c r="DV38" s="12"/>
      <c r="DW38" s="12"/>
      <c r="DX38" s="11">
        <f>IF(DT38&gt;=1,VLOOKUP(DT38,Destinations!$B$3:$D$200,2),0)</f>
        <v>0</v>
      </c>
      <c r="DY38" s="11">
        <f>IF(DU38&gt;1,VLOOKUP(DU38,Destinations!$B$3:$D$200,2),0)</f>
        <v>0</v>
      </c>
      <c r="DZ38" s="11">
        <f>IF(DV38&gt;1,VLOOKUP(DV38,Destinations!$B$3:$D$200,2),0)</f>
        <v>0</v>
      </c>
      <c r="EA38" s="8">
        <f>IF(DT38&gt;0,VLOOKUP(DT38,Destinations!$B$3:$D$200,3),0)</f>
        <v>0</v>
      </c>
      <c r="EB38" s="8">
        <f>IF(DU38&gt;0,VLOOKUP(DU38,Destinations!$B$3:$D$200,3),0)</f>
        <v>0</v>
      </c>
      <c r="EC38" s="8">
        <f>IF(DV38&gt;0,VLOOKUP(DV38,Destinations!$B$3:$D$200,3),0)</f>
        <v>0</v>
      </c>
      <c r="ED38" s="8">
        <f>IF(DW38=0,Destinations!$G$3,VLOOKUP(DW38,Destinations!$B$3:$D$147,3))</f>
        <v>8</v>
      </c>
      <c r="EF38" s="13">
        <f t="shared" si="18"/>
        <v>2392</v>
      </c>
      <c r="EG38" s="20">
        <f t="shared" si="19"/>
        <v>2400</v>
      </c>
      <c r="EH38" s="8">
        <v>25</v>
      </c>
      <c r="EI38" s="12">
        <v>1</v>
      </c>
      <c r="EJ38" s="12"/>
      <c r="EK38" s="12"/>
      <c r="EL38" s="12"/>
      <c r="EM38" s="11" t="str">
        <f>IF(EI38&gt;=1,VLOOKUP(EI38,Destinations!$B$3:$D$200,2),0)</f>
        <v>Public Holiday</v>
      </c>
      <c r="EN38" s="11">
        <f>IF(EJ38&gt;1,VLOOKUP(EJ38,Destinations!$B$3:$D$200,2),0)</f>
        <v>0</v>
      </c>
      <c r="EO38" s="11">
        <f>IF(EK38&gt;1,VLOOKUP(EK38,Destinations!$B$3:$D$200,2),0)</f>
        <v>0</v>
      </c>
      <c r="EP38" s="8">
        <f>IF(EI38&gt;0,VLOOKUP(EI38,Destinations!$B$3:$D$200,3),0)</f>
        <v>0</v>
      </c>
      <c r="EQ38" s="8">
        <f>IF(EJ38&gt;0,VLOOKUP(EJ38,Destinations!$B$3:$D$200,3),0)</f>
        <v>0</v>
      </c>
      <c r="ER38" s="8">
        <f>IF(EK38&gt;0,VLOOKUP(EK38,Destinations!$B$3:$D$200,3),0)</f>
        <v>0</v>
      </c>
      <c r="ES38" s="8">
        <f>IF(EL38=0,Destinations!$G$3,VLOOKUP(EL38,Destinations!$B$3:$D$147,3))</f>
        <v>8</v>
      </c>
      <c r="EU38" s="13">
        <f t="shared" si="20"/>
        <v>2640</v>
      </c>
      <c r="EV38" s="20">
        <f t="shared" si="21"/>
        <v>2648</v>
      </c>
      <c r="EW38" s="8">
        <v>25</v>
      </c>
      <c r="EX38" s="12"/>
      <c r="EY38" s="12"/>
      <c r="EZ38" s="12"/>
      <c r="FA38" s="12"/>
      <c r="FB38" s="11">
        <f>IF(EX38&gt;=1,VLOOKUP(EX38,Destinations!$B$3:$D$200,2),0)</f>
        <v>0</v>
      </c>
      <c r="FC38" s="11">
        <f>IF(EY38&gt;1,VLOOKUP(EY38,Destinations!$B$3:$D$200,2),0)</f>
        <v>0</v>
      </c>
      <c r="FD38" s="11">
        <f>IF(EZ38&gt;1,VLOOKUP(EZ38,Destinations!$B$3:$D$200,2),0)</f>
        <v>0</v>
      </c>
      <c r="FE38" s="8">
        <f>IF(EX38&gt;0,VLOOKUP(EX38,Destinations!$B$3:$D$200,3),0)</f>
        <v>0</v>
      </c>
      <c r="FF38" s="8">
        <f>IF(EY38&gt;0,VLOOKUP(EY38,Destinations!$B$3:$D$200,3),0)</f>
        <v>0</v>
      </c>
      <c r="FG38" s="8">
        <f>IF(EZ38&gt;0,VLOOKUP(EZ38,Destinations!$B$3:$D$200,3),0)</f>
        <v>0</v>
      </c>
      <c r="FH38" s="8">
        <f>IF(FA38=0,Destinations!$G$3,VLOOKUP(FA38,Destinations!$B$3:$D$147,3))</f>
        <v>8</v>
      </c>
      <c r="FJ38" s="13">
        <f t="shared" si="22"/>
        <v>2888</v>
      </c>
      <c r="FK38" s="20">
        <f t="shared" si="23"/>
        <v>2896</v>
      </c>
      <c r="FL38" s="8">
        <v>25</v>
      </c>
      <c r="FM38" s="12">
        <v>2</v>
      </c>
      <c r="FN38" s="12"/>
      <c r="FO38" s="12"/>
      <c r="FP38" s="12"/>
      <c r="FQ38" s="11" t="str">
        <f>IF(FM38&gt;=1,VLOOKUP(FM38,Destinations!$B$3:$D$200,2),0)</f>
        <v>Weekend - Home</v>
      </c>
      <c r="FR38" s="11">
        <f>IF(FN38&gt;1,VLOOKUP(FN38,Destinations!$B$3:$D$200,2),0)</f>
        <v>0</v>
      </c>
      <c r="FS38" s="11">
        <f>IF(FO38&gt;1,VLOOKUP(FO38,Destinations!$B$3:$D$200,2),0)</f>
        <v>0</v>
      </c>
      <c r="FT38" s="8">
        <f>IF(FM38&gt;0,VLOOKUP(FM38,Destinations!$B$3:$D$200,3),0)</f>
        <v>0</v>
      </c>
      <c r="FU38" s="8">
        <f>IF(FN38&gt;0,VLOOKUP(FN38,Destinations!$B$3:$D$200,3),0)</f>
        <v>0</v>
      </c>
      <c r="FV38" s="8">
        <f>IF(FO38&gt;0,VLOOKUP(FO38,Destinations!$B$3:$D$200,3),0)</f>
        <v>0</v>
      </c>
      <c r="FW38" s="8">
        <f>IF(FP38=0,Destinations!$G$3,VLOOKUP(FP38,Destinations!$B$3:$D$147,3))</f>
        <v>8</v>
      </c>
    </row>
    <row r="39" spans="1:179" ht="12.75">
      <c r="A39" s="20">
        <f t="shared" si="0"/>
        <v>200</v>
      </c>
      <c r="B39" s="20">
        <f t="shared" si="1"/>
        <v>208</v>
      </c>
      <c r="C39" s="8">
        <v>26</v>
      </c>
      <c r="D39" s="12">
        <v>2</v>
      </c>
      <c r="E39" s="12"/>
      <c r="F39" s="12"/>
      <c r="G39" s="12"/>
      <c r="H39" s="11" t="str">
        <f>IF(D39&gt;=1,VLOOKUP(D39,Destinations!$B$3:$D$200,2),0)</f>
        <v>Weekend - Home</v>
      </c>
      <c r="I39" s="11">
        <f>IF(E39&gt;=1,VLOOKUP(E39,Destinations!$B$3:$D$200,2),0)</f>
        <v>0</v>
      </c>
      <c r="J39" s="11">
        <f>IF(F39&gt;=1,VLOOKUP(F39,Destinations!$B$3:$D$200,2),0)</f>
        <v>0</v>
      </c>
      <c r="K39" s="8">
        <f>IF(D39&gt;0,VLOOKUP(D39,Destinations!$B$3:$D$200,3),0)</f>
        <v>0</v>
      </c>
      <c r="L39" s="8">
        <f>IF(E39&gt;0,VLOOKUP(E39,Destinations!$B$3:$D$200,3),0)</f>
        <v>0</v>
      </c>
      <c r="M39" s="8">
        <f>IF(F39&gt;0,VLOOKUP(F39,Destinations!$B$3:$D$200,3),0)</f>
        <v>0</v>
      </c>
      <c r="N39" s="8">
        <f>IF(G39=0,Destinations!$G$3,VLOOKUP(G39,Destinations!$B$3:$D$200,3))</f>
        <v>8</v>
      </c>
      <c r="P39" s="13">
        <f t="shared" si="2"/>
        <v>448</v>
      </c>
      <c r="Q39" s="20">
        <f t="shared" si="3"/>
        <v>456</v>
      </c>
      <c r="R39" s="8">
        <v>26</v>
      </c>
      <c r="S39" s="12"/>
      <c r="T39" s="12"/>
      <c r="U39" s="12"/>
      <c r="V39" s="12"/>
      <c r="W39" s="11">
        <f>IF(S39&gt;1,VLOOKUP(S39,Destinations!$B$3:$D$200,2),0)</f>
        <v>0</v>
      </c>
      <c r="X39" s="11">
        <f>IF(T39&gt;1,VLOOKUP(T39,Destinations!$B$3:$D$200,2),0)</f>
        <v>0</v>
      </c>
      <c r="Y39" s="11">
        <f>IF(U39&gt;1,VLOOKUP(U39,Destinations!$B$3:$D$200,2),0)</f>
        <v>0</v>
      </c>
      <c r="Z39" s="8">
        <f>IF(S39&gt;0,VLOOKUP(S39,Destinations!$B$3:$D$200,3),0)</f>
        <v>0</v>
      </c>
      <c r="AA39" s="8">
        <f>IF(T39&gt;0,VLOOKUP(T39,Destinations!$B$3:$D$200,3),0)</f>
        <v>0</v>
      </c>
      <c r="AB39" s="8">
        <f>IF(U39&gt;0,VLOOKUP(U39,Destinations!$B$3:$D$200,3),0)</f>
        <v>0</v>
      </c>
      <c r="AC39" s="8">
        <f>IF(V39=0,Destinations!$G$3,VLOOKUP(V39,Destinations!$B$3:$D$200,3))</f>
        <v>8</v>
      </c>
      <c r="AE39" s="13">
        <f t="shared" si="4"/>
        <v>688</v>
      </c>
      <c r="AF39" s="20">
        <f t="shared" si="5"/>
        <v>696</v>
      </c>
      <c r="AG39" s="8">
        <v>26</v>
      </c>
      <c r="AH39" s="12"/>
      <c r="AI39" s="12"/>
      <c r="AJ39" s="12"/>
      <c r="AK39" s="12"/>
      <c r="AL39" s="11">
        <f>IF(AH39&gt;=1,VLOOKUP(AH39,Destinations!$B$3:$D$200,2),0)</f>
        <v>0</v>
      </c>
      <c r="AM39" s="11">
        <f>IF(AI39&gt;1,VLOOKUP(AI39,Destinations!$B$3:$D$200,2),0)</f>
        <v>0</v>
      </c>
      <c r="AN39" s="11">
        <f>IF(AJ39&gt;1,VLOOKUP(AJ39,Destinations!$B$3:$D$200,2),0)</f>
        <v>0</v>
      </c>
      <c r="AO39" s="8">
        <f>IF(AH39&gt;0,VLOOKUP(AH39,Destinations!$B$3:$D$200,3),0)</f>
        <v>0</v>
      </c>
      <c r="AP39" s="8">
        <f>IF(AI39&gt;0,VLOOKUP(AI39,Destinations!$B$3:$D$200,3),0)</f>
        <v>0</v>
      </c>
      <c r="AQ39" s="8">
        <f>IF(AJ39&gt;0,VLOOKUP(AJ39,Destinations!$B$3:$D$200,3),0)</f>
        <v>0</v>
      </c>
      <c r="AR39" s="8">
        <f>IF(AK39=0,Destinations!$G$3,0)</f>
        <v>8</v>
      </c>
      <c r="AT39" s="13">
        <f t="shared" si="6"/>
        <v>936</v>
      </c>
      <c r="AU39" s="20">
        <f t="shared" si="7"/>
        <v>944</v>
      </c>
      <c r="AV39" s="8">
        <v>26</v>
      </c>
      <c r="AW39" s="12">
        <v>2</v>
      </c>
      <c r="AX39" s="12"/>
      <c r="AY39" s="12"/>
      <c r="AZ39" s="12"/>
      <c r="BA39" s="11" t="str">
        <f>IF(AW39&gt;=1,VLOOKUP(AW39,Destinations!$B$3:$D$200,2),0)</f>
        <v>Weekend - Home</v>
      </c>
      <c r="BB39" s="11">
        <f>IF(AX39&gt;1,VLOOKUP(AX39,Destinations!$B$3:$D$200,2),0)</f>
        <v>0</v>
      </c>
      <c r="BC39" s="11">
        <f>IF(AY39&gt;1,VLOOKUP(AY39,Destinations!$B$3:$D$200,2),0)</f>
        <v>0</v>
      </c>
      <c r="BD39" s="8">
        <f>IF(AW39&gt;0,VLOOKUP(AW39,Destinations!$B$3:$D$200,3),0)</f>
        <v>0</v>
      </c>
      <c r="BE39" s="8">
        <f>IF(AX39&gt;0,VLOOKUP(AX39,Destinations!$B$3:$D$200,3),0)</f>
        <v>0</v>
      </c>
      <c r="BF39" s="8">
        <f>IF(AY39&gt;0,VLOOKUP(AY39,Destinations!$B$3:$D$200,3),0)</f>
        <v>0</v>
      </c>
      <c r="BG39" s="8">
        <f>IF(AZ39=0,Destinations!$G$3,0)</f>
        <v>8</v>
      </c>
      <c r="BI39" s="13">
        <f t="shared" si="8"/>
        <v>1176</v>
      </c>
      <c r="BJ39" s="20">
        <f t="shared" si="9"/>
        <v>1184</v>
      </c>
      <c r="BK39" s="8">
        <v>26</v>
      </c>
      <c r="BL39" s="12"/>
      <c r="BM39" s="12"/>
      <c r="BN39" s="12"/>
      <c r="BO39" s="12"/>
      <c r="BP39" s="11">
        <f>IF(BL39&gt;=1,VLOOKUP(BL39,Destinations!$B$3:$D$200,2),0)</f>
        <v>0</v>
      </c>
      <c r="BQ39" s="11">
        <f>IF(BM39&gt;1,VLOOKUP(BM39,Destinations!$B$3:$D$200,2),0)</f>
        <v>0</v>
      </c>
      <c r="BR39" s="11">
        <f>IF(BN39&gt;1,VLOOKUP(BN39,Destinations!$B$3:$D$200,2),0)</f>
        <v>0</v>
      </c>
      <c r="BS39" s="8">
        <f>IF(BL39&gt;0,VLOOKUP(BL39,Destinations!$B$3:$D$200,3),0)</f>
        <v>0</v>
      </c>
      <c r="BT39" s="8">
        <f>IF(BM39&gt;0,VLOOKUP(BM39,Destinations!$B$3:$D$200,3),0)</f>
        <v>0</v>
      </c>
      <c r="BU39" s="8">
        <f>IF(BN39&gt;0,VLOOKUP(BN39,Destinations!$B$3:$D$200,3),0)</f>
        <v>0</v>
      </c>
      <c r="BV39" s="8">
        <f>IF(BO39=0,Destinations!$G$3,VLOOKUP(BO39,Destinations!$B$3:$D$147,3))</f>
        <v>8</v>
      </c>
      <c r="BX39" s="13">
        <f t="shared" si="10"/>
        <v>1424</v>
      </c>
      <c r="BY39" s="20">
        <f t="shared" si="11"/>
        <v>1432</v>
      </c>
      <c r="BZ39" s="8">
        <v>26</v>
      </c>
      <c r="CA39" s="12"/>
      <c r="CB39" s="12"/>
      <c r="CC39" s="12"/>
      <c r="CD39" s="12"/>
      <c r="CE39" s="11">
        <f>IF(CA39&gt;=1,VLOOKUP(CA39,Destinations!$B$3:$D$200,2),0)</f>
        <v>0</v>
      </c>
      <c r="CF39" s="11">
        <f>IF(CB39&gt;1,VLOOKUP(CB39,Destinations!$B$3:$D$200,2),0)</f>
        <v>0</v>
      </c>
      <c r="CG39" s="11">
        <f>IF(CC39&gt;1,VLOOKUP(CC39,Destinations!$B$3:$D$200,2),0)</f>
        <v>0</v>
      </c>
      <c r="CH39" s="8">
        <f>IF(CA39&gt;0,VLOOKUP(CA39,Destinations!$B$3:$D$200,3),0)</f>
        <v>0</v>
      </c>
      <c r="CI39" s="8">
        <f>IF(CB39&gt;0,VLOOKUP(CB39,Destinations!$B$3:$D$200,3),0)</f>
        <v>0</v>
      </c>
      <c r="CJ39" s="8">
        <f>IF(CC39&gt;0,VLOOKUP(CC39,Destinations!$B$3:$D$200,3),0)</f>
        <v>0</v>
      </c>
      <c r="CK39" s="8">
        <f>IF(CD39=0,Destinations!$G$3,VLOOKUP(CD39,Destinations!$B$3:$D$147,3))</f>
        <v>8</v>
      </c>
      <c r="CM39" s="13">
        <f t="shared" si="12"/>
        <v>1672</v>
      </c>
      <c r="CN39" s="20">
        <f t="shared" si="13"/>
        <v>1680</v>
      </c>
      <c r="CO39" s="8">
        <v>26</v>
      </c>
      <c r="CP39" s="12"/>
      <c r="CQ39" s="12"/>
      <c r="CR39" s="12"/>
      <c r="CS39" s="12"/>
      <c r="CT39" s="11">
        <f>IF(CP39&gt;=1,VLOOKUP(CP39,Destinations!$B$3:$D$200,2),0)</f>
        <v>0</v>
      </c>
      <c r="CU39" s="11">
        <f>IF(CQ39&gt;1,VLOOKUP(CQ39,Destinations!$B$3:$D$200,2),0)</f>
        <v>0</v>
      </c>
      <c r="CV39" s="11">
        <f>IF(CR39&gt;1,VLOOKUP(CR39,Destinations!$B$3:$D$200,2),0)</f>
        <v>0</v>
      </c>
      <c r="CW39" s="8">
        <f>IF(CP39&gt;0,VLOOKUP(CP39,Destinations!$B$3:$D$200,3),0)</f>
        <v>0</v>
      </c>
      <c r="CX39" s="8">
        <f>IF(CQ39&gt;0,VLOOKUP(CQ39,Destinations!$B$3:$D$200,3),0)</f>
        <v>0</v>
      </c>
      <c r="CY39" s="8">
        <f>IF(CR39&gt;0,VLOOKUP(CR39,Destinations!$B$3:$D$200,3),0)</f>
        <v>0</v>
      </c>
      <c r="CZ39" s="8">
        <f>IF(CS39=0,Destinations!$G$3,VLOOKUP(CS39,Destinations!$B$3:$D$147,3))</f>
        <v>8</v>
      </c>
      <c r="DB39" s="13">
        <f t="shared" si="14"/>
        <v>1912</v>
      </c>
      <c r="DC39" s="20">
        <f t="shared" si="15"/>
        <v>1920</v>
      </c>
      <c r="DD39" s="8">
        <v>26</v>
      </c>
      <c r="DE39" s="12"/>
      <c r="DF39" s="12"/>
      <c r="DG39" s="12"/>
      <c r="DH39" s="12"/>
      <c r="DI39" s="11">
        <f>IF(DE39&gt;=1,VLOOKUP(DE39,Destinations!$B$3:$D$200,2),0)</f>
        <v>0</v>
      </c>
      <c r="DJ39" s="11">
        <f>IF(DF39&gt;1,VLOOKUP(DF39,Destinations!$B$3:$D$200,2),0)</f>
        <v>0</v>
      </c>
      <c r="DK39" s="11">
        <f>IF(DG39&gt;1,VLOOKUP(DG39,Destinations!$B$3:$D$200,2),0)</f>
        <v>0</v>
      </c>
      <c r="DL39" s="8">
        <f>IF(DE39&gt;0,VLOOKUP(DE39,Destinations!$B$3:$D$200,3),0)</f>
        <v>0</v>
      </c>
      <c r="DM39" s="8">
        <f>IF(DF39&gt;0,VLOOKUP(DF39,Destinations!$B$3:$D$200,3),0)</f>
        <v>0</v>
      </c>
      <c r="DN39" s="8">
        <f>IF(DG39&gt;0,VLOOKUP(DG39,Destinations!$B$3:$D$200,3),0)</f>
        <v>0</v>
      </c>
      <c r="DO39" s="8">
        <f>IF(DH39=0,Destinations!$G$3,VLOOKUP(DH39,Destinations!$B$3:$D$147,3))</f>
        <v>8</v>
      </c>
      <c r="DQ39" s="13">
        <f t="shared" si="16"/>
        <v>2160</v>
      </c>
      <c r="DR39" s="20">
        <f t="shared" si="17"/>
        <v>2168</v>
      </c>
      <c r="DS39" s="8">
        <v>26</v>
      </c>
      <c r="DT39" s="12">
        <v>2</v>
      </c>
      <c r="DU39" s="12"/>
      <c r="DV39" s="12"/>
      <c r="DW39" s="12"/>
      <c r="DX39" s="11" t="str">
        <f>IF(DT39&gt;=1,VLOOKUP(DT39,Destinations!$B$3:$D$200,2),0)</f>
        <v>Weekend - Home</v>
      </c>
      <c r="DY39" s="11">
        <f>IF(DU39&gt;1,VLOOKUP(DU39,Destinations!$B$3:$D$200,2),0)</f>
        <v>0</v>
      </c>
      <c r="DZ39" s="11">
        <f>IF(DV39&gt;1,VLOOKUP(DV39,Destinations!$B$3:$D$200,2),0)</f>
        <v>0</v>
      </c>
      <c r="EA39" s="8">
        <f>IF(DT39&gt;0,VLOOKUP(DT39,Destinations!$B$3:$D$200,3),0)</f>
        <v>0</v>
      </c>
      <c r="EB39" s="8">
        <f>IF(DU39&gt;0,VLOOKUP(DU39,Destinations!$B$3:$D$200,3),0)</f>
        <v>0</v>
      </c>
      <c r="EC39" s="8">
        <f>IF(DV39&gt;0,VLOOKUP(DV39,Destinations!$B$3:$D$200,3),0)</f>
        <v>0</v>
      </c>
      <c r="ED39" s="8">
        <f>IF(DW39=0,Destinations!$G$3,VLOOKUP(DW39,Destinations!$B$3:$D$147,3))</f>
        <v>8</v>
      </c>
      <c r="EF39" s="13">
        <f t="shared" si="18"/>
        <v>2400</v>
      </c>
      <c r="EG39" s="20">
        <f t="shared" si="19"/>
        <v>2408</v>
      </c>
      <c r="EH39" s="8">
        <v>26</v>
      </c>
      <c r="EI39" s="12">
        <v>1</v>
      </c>
      <c r="EJ39" s="12"/>
      <c r="EK39" s="12"/>
      <c r="EL39" s="12"/>
      <c r="EM39" s="11" t="str">
        <f>IF(EI39&gt;=1,VLOOKUP(EI39,Destinations!$B$3:$D$200,2),0)</f>
        <v>Public Holiday</v>
      </c>
      <c r="EN39" s="11">
        <f>IF(EJ39&gt;1,VLOOKUP(EJ39,Destinations!$B$3:$D$200,2),0)</f>
        <v>0</v>
      </c>
      <c r="EO39" s="11">
        <f>IF(EK39&gt;1,VLOOKUP(EK39,Destinations!$B$3:$D$200,2),0)</f>
        <v>0</v>
      </c>
      <c r="EP39" s="8">
        <f>IF(EI39&gt;0,VLOOKUP(EI39,Destinations!$B$3:$D$200,3),0)</f>
        <v>0</v>
      </c>
      <c r="EQ39" s="8">
        <f>IF(EJ39&gt;0,VLOOKUP(EJ39,Destinations!$B$3:$D$200,3),0)</f>
        <v>0</v>
      </c>
      <c r="ER39" s="8">
        <f>IF(EK39&gt;0,VLOOKUP(EK39,Destinations!$B$3:$D$200,3),0)</f>
        <v>0</v>
      </c>
      <c r="ES39" s="8">
        <f>IF(EL39=0,Destinations!$G$3,VLOOKUP(EL39,Destinations!$B$3:$D$147,3))</f>
        <v>8</v>
      </c>
      <c r="EU39" s="13">
        <f t="shared" si="20"/>
        <v>2648</v>
      </c>
      <c r="EV39" s="20">
        <f t="shared" si="21"/>
        <v>2656</v>
      </c>
      <c r="EW39" s="8">
        <v>26</v>
      </c>
      <c r="EX39" s="12"/>
      <c r="EY39" s="12"/>
      <c r="EZ39" s="12"/>
      <c r="FA39" s="12"/>
      <c r="FB39" s="11">
        <f>IF(EX39&gt;=1,VLOOKUP(EX39,Destinations!$B$3:$D$200,2),0)</f>
        <v>0</v>
      </c>
      <c r="FC39" s="11">
        <f>IF(EY39&gt;1,VLOOKUP(EY39,Destinations!$B$3:$D$200,2),0)</f>
        <v>0</v>
      </c>
      <c r="FD39" s="11">
        <f>IF(EZ39&gt;1,VLOOKUP(EZ39,Destinations!$B$3:$D$200,2),0)</f>
        <v>0</v>
      </c>
      <c r="FE39" s="8">
        <f>IF(EX39&gt;0,VLOOKUP(EX39,Destinations!$B$3:$D$200,3),0)</f>
        <v>0</v>
      </c>
      <c r="FF39" s="8">
        <f>IF(EY39&gt;0,VLOOKUP(EY39,Destinations!$B$3:$D$200,3),0)</f>
        <v>0</v>
      </c>
      <c r="FG39" s="8">
        <f>IF(EZ39&gt;0,VLOOKUP(EZ39,Destinations!$B$3:$D$200,3),0)</f>
        <v>0</v>
      </c>
      <c r="FH39" s="8">
        <f>IF(FA39=0,Destinations!$G$3,VLOOKUP(FA39,Destinations!$B$3:$D$147,3))</f>
        <v>8</v>
      </c>
      <c r="FJ39" s="13">
        <f t="shared" si="22"/>
        <v>2896</v>
      </c>
      <c r="FK39" s="20">
        <f t="shared" si="23"/>
        <v>2904</v>
      </c>
      <c r="FL39" s="8">
        <v>26</v>
      </c>
      <c r="FM39" s="12">
        <v>2</v>
      </c>
      <c r="FN39" s="12"/>
      <c r="FO39" s="12"/>
      <c r="FP39" s="12"/>
      <c r="FQ39" s="11" t="str">
        <f>IF(FM39&gt;=1,VLOOKUP(FM39,Destinations!$B$3:$D$200,2),0)</f>
        <v>Weekend - Home</v>
      </c>
      <c r="FR39" s="11">
        <f>IF(FN39&gt;1,VLOOKUP(FN39,Destinations!$B$3:$D$200,2),0)</f>
        <v>0</v>
      </c>
      <c r="FS39" s="11">
        <f>IF(FO39&gt;1,VLOOKUP(FO39,Destinations!$B$3:$D$200,2),0)</f>
        <v>0</v>
      </c>
      <c r="FT39" s="8">
        <f>IF(FM39&gt;0,VLOOKUP(FM39,Destinations!$B$3:$D$200,3),0)</f>
        <v>0</v>
      </c>
      <c r="FU39" s="8">
        <f>IF(FN39&gt;0,VLOOKUP(FN39,Destinations!$B$3:$D$200,3),0)</f>
        <v>0</v>
      </c>
      <c r="FV39" s="8">
        <f>IF(FO39&gt;0,VLOOKUP(FO39,Destinations!$B$3:$D$200,3),0)</f>
        <v>0</v>
      </c>
      <c r="FW39" s="8">
        <f>IF(FP39=0,Destinations!$G$3,VLOOKUP(FP39,Destinations!$B$3:$D$147,3))</f>
        <v>8</v>
      </c>
    </row>
    <row r="40" spans="1:179" ht="12.75">
      <c r="A40" s="20">
        <f t="shared" si="0"/>
        <v>208</v>
      </c>
      <c r="B40" s="20">
        <f t="shared" si="1"/>
        <v>216</v>
      </c>
      <c r="C40" s="8">
        <v>27</v>
      </c>
      <c r="D40" s="12">
        <v>2</v>
      </c>
      <c r="E40" s="12"/>
      <c r="F40" s="12"/>
      <c r="G40" s="12"/>
      <c r="H40" s="11" t="str">
        <f>IF(D40&gt;=1,VLOOKUP(D40,Destinations!$B$3:$D$200,2),0)</f>
        <v>Weekend - Home</v>
      </c>
      <c r="I40" s="11">
        <f>IF(E40&gt;=1,VLOOKUP(E40,Destinations!$B$3:$D$200,2),0)</f>
        <v>0</v>
      </c>
      <c r="J40" s="11">
        <f>IF(F40&gt;=1,VLOOKUP(F40,Destinations!$B$3:$D$200,2),0)</f>
        <v>0</v>
      </c>
      <c r="K40" s="8">
        <f>IF(D40&gt;0,VLOOKUP(D40,Destinations!$B$3:$D$200,3),0)</f>
        <v>0</v>
      </c>
      <c r="L40" s="8">
        <f>IF(E40&gt;0,VLOOKUP(E40,Destinations!$B$3:$D$200,3),0)</f>
        <v>0</v>
      </c>
      <c r="M40" s="8">
        <f>IF(F40&gt;0,VLOOKUP(F40,Destinations!$B$3:$D$200,3),0)</f>
        <v>0</v>
      </c>
      <c r="N40" s="8">
        <f>IF(G40=0,Destinations!$G$3,VLOOKUP(G40,Destinations!$B$3:$D$200,3))</f>
        <v>8</v>
      </c>
      <c r="P40" s="13">
        <f t="shared" si="2"/>
        <v>456</v>
      </c>
      <c r="Q40" s="20">
        <f t="shared" si="3"/>
        <v>464</v>
      </c>
      <c r="R40" s="8">
        <v>27</v>
      </c>
      <c r="S40" s="12">
        <v>1</v>
      </c>
      <c r="T40" s="12"/>
      <c r="U40" s="12"/>
      <c r="V40" s="12"/>
      <c r="W40" s="11">
        <f>IF(S40&gt;1,VLOOKUP(S40,Destinations!$B$3:$D$200,2),0)</f>
        <v>0</v>
      </c>
      <c r="X40" s="11">
        <f>IF(T40&gt;1,VLOOKUP(T40,Destinations!$B$3:$D$200,2),0)</f>
        <v>0</v>
      </c>
      <c r="Y40" s="11">
        <f>IF(U40&gt;1,VLOOKUP(U40,Destinations!$B$3:$D$200,2),0)</f>
        <v>0</v>
      </c>
      <c r="Z40" s="8">
        <f>IF(S40&gt;0,VLOOKUP(S40,Destinations!$B$3:$D$200,3),0)</f>
        <v>0</v>
      </c>
      <c r="AA40" s="8">
        <f>IF(T40&gt;0,VLOOKUP(T40,Destinations!$B$3:$D$200,3),0)</f>
        <v>0</v>
      </c>
      <c r="AB40" s="8">
        <f>IF(U40&gt;0,VLOOKUP(U40,Destinations!$B$3:$D$200,3),0)</f>
        <v>0</v>
      </c>
      <c r="AC40" s="8">
        <f>IF(V40=0,Destinations!$G$3,VLOOKUP(V40,Destinations!$B$3:$D$200,3))</f>
        <v>8</v>
      </c>
      <c r="AE40" s="13">
        <f t="shared" si="4"/>
        <v>696</v>
      </c>
      <c r="AF40" s="20">
        <f t="shared" si="5"/>
        <v>704</v>
      </c>
      <c r="AG40" s="8">
        <v>27</v>
      </c>
      <c r="AH40" s="12"/>
      <c r="AI40" s="12"/>
      <c r="AJ40" s="12"/>
      <c r="AK40" s="12"/>
      <c r="AL40" s="11">
        <f>IF(AH40&gt;=1,VLOOKUP(AH40,Destinations!$B$3:$D$200,2),0)</f>
        <v>0</v>
      </c>
      <c r="AM40" s="11">
        <f>IF(AI40&gt;1,VLOOKUP(AI40,Destinations!$B$3:$D$200,2),0)</f>
        <v>0</v>
      </c>
      <c r="AN40" s="11">
        <f>IF(AJ40&gt;1,VLOOKUP(AJ40,Destinations!$B$3:$D$200,2),0)</f>
        <v>0</v>
      </c>
      <c r="AO40" s="8">
        <f>IF(AH40&gt;0,VLOOKUP(AH40,Destinations!$B$3:$D$200,3),0)</f>
        <v>0</v>
      </c>
      <c r="AP40" s="8">
        <f>IF(AI40&gt;0,VLOOKUP(AI40,Destinations!$B$3:$D$200,3),0)</f>
        <v>0</v>
      </c>
      <c r="AQ40" s="8">
        <f>IF(AJ40&gt;0,VLOOKUP(AJ40,Destinations!$B$3:$D$200,3),0)</f>
        <v>0</v>
      </c>
      <c r="AR40" s="8">
        <f>IF(AK40=0,Destinations!$G$3,0)</f>
        <v>8</v>
      </c>
      <c r="AT40" s="13">
        <f t="shared" si="6"/>
        <v>944</v>
      </c>
      <c r="AU40" s="20">
        <f t="shared" si="7"/>
        <v>952</v>
      </c>
      <c r="AV40" s="8">
        <v>27</v>
      </c>
      <c r="AW40" s="12"/>
      <c r="AX40" s="12"/>
      <c r="AY40" s="12"/>
      <c r="AZ40" s="12"/>
      <c r="BA40" s="11">
        <f>IF(AW40&gt;=1,VLOOKUP(AW40,Destinations!$B$3:$D$200,2),0)</f>
        <v>0</v>
      </c>
      <c r="BB40" s="11">
        <f>IF(AX40&gt;1,VLOOKUP(AX40,Destinations!$B$3:$D$200,2),0)</f>
        <v>0</v>
      </c>
      <c r="BC40" s="11">
        <f>IF(AY40&gt;1,VLOOKUP(AY40,Destinations!$B$3:$D$200,2),0)</f>
        <v>0</v>
      </c>
      <c r="BD40" s="8">
        <f>IF(AW40&gt;0,VLOOKUP(AW40,Destinations!$B$3:$D$200,3),0)</f>
        <v>0</v>
      </c>
      <c r="BE40" s="8">
        <f>IF(AX40&gt;0,VLOOKUP(AX40,Destinations!$B$3:$D$200,3),0)</f>
        <v>0</v>
      </c>
      <c r="BF40" s="8">
        <f>IF(AY40&gt;0,VLOOKUP(AY40,Destinations!$B$3:$D$200,3),0)</f>
        <v>0</v>
      </c>
      <c r="BG40" s="8">
        <f>IF(AZ40=0,Destinations!$G$3,0)</f>
        <v>8</v>
      </c>
      <c r="BI40" s="13">
        <f t="shared" si="8"/>
        <v>1184</v>
      </c>
      <c r="BJ40" s="20">
        <f t="shared" si="9"/>
        <v>1192</v>
      </c>
      <c r="BK40" s="8">
        <v>27</v>
      </c>
      <c r="BL40" s="12"/>
      <c r="BM40" s="12"/>
      <c r="BN40" s="12"/>
      <c r="BO40" s="12"/>
      <c r="BP40" s="11">
        <f>IF(BL40&gt;=1,VLOOKUP(BL40,Destinations!$B$3:$D$200,2),0)</f>
        <v>0</v>
      </c>
      <c r="BQ40" s="11">
        <f>IF(BM40&gt;1,VLOOKUP(BM40,Destinations!$B$3:$D$200,2),0)</f>
        <v>0</v>
      </c>
      <c r="BR40" s="11">
        <f>IF(BN40&gt;1,VLOOKUP(BN40,Destinations!$B$3:$D$200,2),0)</f>
        <v>0</v>
      </c>
      <c r="BS40" s="8">
        <f>IF(BL40&gt;0,VLOOKUP(BL40,Destinations!$B$3:$D$200,3),0)</f>
        <v>0</v>
      </c>
      <c r="BT40" s="8">
        <f>IF(BM40&gt;0,VLOOKUP(BM40,Destinations!$B$3:$D$200,3),0)</f>
        <v>0</v>
      </c>
      <c r="BU40" s="8">
        <f>IF(BN40&gt;0,VLOOKUP(BN40,Destinations!$B$3:$D$200,3),0)</f>
        <v>0</v>
      </c>
      <c r="BV40" s="8">
        <f>IF(BO40=0,Destinations!$G$3,VLOOKUP(BO40,Destinations!$B$3:$D$147,3))</f>
        <v>8</v>
      </c>
      <c r="BX40" s="13">
        <f t="shared" si="10"/>
        <v>1432</v>
      </c>
      <c r="BY40" s="20">
        <f t="shared" si="11"/>
        <v>1440</v>
      </c>
      <c r="BZ40" s="8">
        <v>27</v>
      </c>
      <c r="CA40" s="12">
        <v>2</v>
      </c>
      <c r="CB40" s="12"/>
      <c r="CC40" s="12"/>
      <c r="CD40" s="12"/>
      <c r="CE40" s="11" t="str">
        <f>IF(CA40&gt;=1,VLOOKUP(CA40,Destinations!$B$3:$D$200,2),0)</f>
        <v>Weekend - Home</v>
      </c>
      <c r="CF40" s="11">
        <f>IF(CB40&gt;1,VLOOKUP(CB40,Destinations!$B$3:$D$200,2),0)</f>
        <v>0</v>
      </c>
      <c r="CG40" s="11">
        <f>IF(CC40&gt;1,VLOOKUP(CC40,Destinations!$B$3:$D$200,2),0)</f>
        <v>0</v>
      </c>
      <c r="CH40" s="8">
        <f>IF(CA40&gt;0,VLOOKUP(CA40,Destinations!$B$3:$D$200,3),0)</f>
        <v>0</v>
      </c>
      <c r="CI40" s="8">
        <f>IF(CB40&gt;0,VLOOKUP(CB40,Destinations!$B$3:$D$200,3),0)</f>
        <v>0</v>
      </c>
      <c r="CJ40" s="8">
        <f>IF(CC40&gt;0,VLOOKUP(CC40,Destinations!$B$3:$D$200,3),0)</f>
        <v>0</v>
      </c>
      <c r="CK40" s="8">
        <f>IF(CD40=0,Destinations!$G$3,VLOOKUP(CD40,Destinations!$B$3:$D$147,3))</f>
        <v>8</v>
      </c>
      <c r="CM40" s="13">
        <f t="shared" si="12"/>
        <v>1680</v>
      </c>
      <c r="CN40" s="20">
        <f t="shared" si="13"/>
        <v>1688</v>
      </c>
      <c r="CO40" s="8">
        <v>27</v>
      </c>
      <c r="CP40" s="12"/>
      <c r="CQ40" s="12"/>
      <c r="CR40" s="12"/>
      <c r="CS40" s="12"/>
      <c r="CT40" s="11">
        <f>IF(CP40&gt;=1,VLOOKUP(CP40,Destinations!$B$3:$D$200,2),0)</f>
        <v>0</v>
      </c>
      <c r="CU40" s="11">
        <f>IF(CQ40&gt;1,VLOOKUP(CQ40,Destinations!$B$3:$D$200,2),0)</f>
        <v>0</v>
      </c>
      <c r="CV40" s="11">
        <f>IF(CR40&gt;1,VLOOKUP(CR40,Destinations!$B$3:$D$200,2),0)</f>
        <v>0</v>
      </c>
      <c r="CW40" s="8">
        <f>IF(CP40&gt;0,VLOOKUP(CP40,Destinations!$B$3:$D$200,3),0)</f>
        <v>0</v>
      </c>
      <c r="CX40" s="8">
        <f>IF(CQ40&gt;0,VLOOKUP(CQ40,Destinations!$B$3:$D$200,3),0)</f>
        <v>0</v>
      </c>
      <c r="CY40" s="8">
        <f>IF(CR40&gt;0,VLOOKUP(CR40,Destinations!$B$3:$D$200,3),0)</f>
        <v>0</v>
      </c>
      <c r="CZ40" s="8">
        <f>IF(CS40=0,Destinations!$G$3,VLOOKUP(CS40,Destinations!$B$3:$D$147,3))</f>
        <v>8</v>
      </c>
      <c r="DB40" s="13">
        <f t="shared" si="14"/>
        <v>1920</v>
      </c>
      <c r="DC40" s="20">
        <f t="shared" si="15"/>
        <v>1928</v>
      </c>
      <c r="DD40" s="8">
        <v>27</v>
      </c>
      <c r="DE40" s="12"/>
      <c r="DF40" s="12"/>
      <c r="DG40" s="12"/>
      <c r="DH40" s="12"/>
      <c r="DI40" s="11">
        <f>IF(DE40&gt;=1,VLOOKUP(DE40,Destinations!$B$3:$D$200,2),0)</f>
        <v>0</v>
      </c>
      <c r="DJ40" s="11">
        <f>IF(DF40&gt;1,VLOOKUP(DF40,Destinations!$B$3:$D$200,2),0)</f>
        <v>0</v>
      </c>
      <c r="DK40" s="11">
        <f>IF(DG40&gt;1,VLOOKUP(DG40,Destinations!$B$3:$D$200,2),0)</f>
        <v>0</v>
      </c>
      <c r="DL40" s="8">
        <f>IF(DE40&gt;0,VLOOKUP(DE40,Destinations!$B$3:$D$200,3),0)</f>
        <v>0</v>
      </c>
      <c r="DM40" s="8">
        <f>IF(DF40&gt;0,VLOOKUP(DF40,Destinations!$B$3:$D$200,3),0)</f>
        <v>0</v>
      </c>
      <c r="DN40" s="8">
        <f>IF(DG40&gt;0,VLOOKUP(DG40,Destinations!$B$3:$D$200,3),0)</f>
        <v>0</v>
      </c>
      <c r="DO40" s="8">
        <f>IF(DH40=0,Destinations!$G$3,VLOOKUP(DH40,Destinations!$B$3:$D$147,3))</f>
        <v>8</v>
      </c>
      <c r="DQ40" s="13">
        <f t="shared" si="16"/>
        <v>2168</v>
      </c>
      <c r="DR40" s="20">
        <f t="shared" si="17"/>
        <v>2176</v>
      </c>
      <c r="DS40" s="8">
        <v>27</v>
      </c>
      <c r="DT40" s="12">
        <v>2</v>
      </c>
      <c r="DU40" s="12"/>
      <c r="DV40" s="12"/>
      <c r="DW40" s="12"/>
      <c r="DX40" s="11" t="str">
        <f>IF(DT40&gt;=1,VLOOKUP(DT40,Destinations!$B$3:$D$200,2),0)</f>
        <v>Weekend - Home</v>
      </c>
      <c r="DY40" s="11">
        <f>IF(DU40&gt;1,VLOOKUP(DU40,Destinations!$B$3:$D$200,2),0)</f>
        <v>0</v>
      </c>
      <c r="DZ40" s="11">
        <f>IF(DV40&gt;1,VLOOKUP(DV40,Destinations!$B$3:$D$200,2),0)</f>
        <v>0</v>
      </c>
      <c r="EA40" s="8">
        <f>IF(DT40&gt;0,VLOOKUP(DT40,Destinations!$B$3:$D$200,3),0)</f>
        <v>0</v>
      </c>
      <c r="EB40" s="8">
        <f>IF(DU40&gt;0,VLOOKUP(DU40,Destinations!$B$3:$D$200,3),0)</f>
        <v>0</v>
      </c>
      <c r="EC40" s="8">
        <f>IF(DV40&gt;0,VLOOKUP(DV40,Destinations!$B$3:$D$200,3),0)</f>
        <v>0</v>
      </c>
      <c r="ED40" s="8">
        <f>IF(DW40=0,Destinations!$G$3,VLOOKUP(DW40,Destinations!$B$3:$D$147,3))</f>
        <v>8</v>
      </c>
      <c r="EF40" s="13">
        <f t="shared" si="18"/>
        <v>2408</v>
      </c>
      <c r="EG40" s="20">
        <f t="shared" si="19"/>
        <v>2416</v>
      </c>
      <c r="EH40" s="8">
        <v>27</v>
      </c>
      <c r="EI40" s="12">
        <v>1</v>
      </c>
      <c r="EJ40" s="12"/>
      <c r="EK40" s="12"/>
      <c r="EL40" s="12"/>
      <c r="EM40" s="11" t="str">
        <f>IF(EI40&gt;=1,VLOOKUP(EI40,Destinations!$B$3:$D$200,2),0)</f>
        <v>Public Holiday</v>
      </c>
      <c r="EN40" s="11">
        <f>IF(EJ40&gt;1,VLOOKUP(EJ40,Destinations!$B$3:$D$200,2),0)</f>
        <v>0</v>
      </c>
      <c r="EO40" s="11">
        <f>IF(EK40&gt;1,VLOOKUP(EK40,Destinations!$B$3:$D$200,2),0)</f>
        <v>0</v>
      </c>
      <c r="EP40" s="8">
        <f>IF(EI40&gt;0,VLOOKUP(EI40,Destinations!$B$3:$D$200,3),0)</f>
        <v>0</v>
      </c>
      <c r="EQ40" s="8">
        <f>IF(EJ40&gt;0,VLOOKUP(EJ40,Destinations!$B$3:$D$200,3),0)</f>
        <v>0</v>
      </c>
      <c r="ER40" s="8">
        <f>IF(EK40&gt;0,VLOOKUP(EK40,Destinations!$B$3:$D$200,3),0)</f>
        <v>0</v>
      </c>
      <c r="ES40" s="8">
        <f>IF(EL40=0,Destinations!$G$3,VLOOKUP(EL40,Destinations!$B$3:$D$147,3))</f>
        <v>8</v>
      </c>
      <c r="EU40" s="13">
        <f t="shared" si="20"/>
        <v>2656</v>
      </c>
      <c r="EV40" s="20">
        <f t="shared" si="21"/>
        <v>2664</v>
      </c>
      <c r="EW40" s="8">
        <v>27</v>
      </c>
      <c r="EX40" s="12"/>
      <c r="EY40" s="12"/>
      <c r="EZ40" s="12"/>
      <c r="FA40" s="12"/>
      <c r="FB40" s="11">
        <f>IF(EX40&gt;=1,VLOOKUP(EX40,Destinations!$B$3:$D$200,2),0)</f>
        <v>0</v>
      </c>
      <c r="FC40" s="11">
        <f>IF(EY40&gt;1,VLOOKUP(EY40,Destinations!$B$3:$D$200,2),0)</f>
        <v>0</v>
      </c>
      <c r="FD40" s="11">
        <f>IF(EZ40&gt;1,VLOOKUP(EZ40,Destinations!$B$3:$D$200,2),0)</f>
        <v>0</v>
      </c>
      <c r="FE40" s="8">
        <f>IF(EX40&gt;0,VLOOKUP(EX40,Destinations!$B$3:$D$200,3),0)</f>
        <v>0</v>
      </c>
      <c r="FF40" s="8">
        <f>IF(EY40&gt;0,VLOOKUP(EY40,Destinations!$B$3:$D$200,3),0)</f>
        <v>0</v>
      </c>
      <c r="FG40" s="8">
        <f>IF(EZ40&gt;0,VLOOKUP(EZ40,Destinations!$B$3:$D$200,3),0)</f>
        <v>0</v>
      </c>
      <c r="FH40" s="8">
        <f>IF(FA40=0,Destinations!$G$3,VLOOKUP(FA40,Destinations!$B$3:$D$147,3))</f>
        <v>8</v>
      </c>
      <c r="FJ40" s="13">
        <f t="shared" si="22"/>
        <v>2904</v>
      </c>
      <c r="FK40" s="20">
        <f t="shared" si="23"/>
        <v>2912</v>
      </c>
      <c r="FL40" s="8">
        <v>27</v>
      </c>
      <c r="FM40" s="12"/>
      <c r="FN40" s="12"/>
      <c r="FO40" s="12"/>
      <c r="FP40" s="12"/>
      <c r="FQ40" s="11">
        <f>IF(FM40&gt;=1,VLOOKUP(FM40,Destinations!$B$3:$D$200,2),0)</f>
        <v>0</v>
      </c>
      <c r="FR40" s="11">
        <f>IF(FN40&gt;1,VLOOKUP(FN40,Destinations!$B$3:$D$200,2),0)</f>
        <v>0</v>
      </c>
      <c r="FS40" s="11">
        <f>IF(FO40&gt;1,VLOOKUP(FO40,Destinations!$B$3:$D$200,2),0)</f>
        <v>0</v>
      </c>
      <c r="FT40" s="8">
        <f>IF(FM40&gt;0,VLOOKUP(FM40,Destinations!$B$3:$D$200,3),0)</f>
        <v>0</v>
      </c>
      <c r="FU40" s="8">
        <f>IF(FN40&gt;0,VLOOKUP(FN40,Destinations!$B$3:$D$200,3),0)</f>
        <v>0</v>
      </c>
      <c r="FV40" s="8">
        <f>IF(FO40&gt;0,VLOOKUP(FO40,Destinations!$B$3:$D$200,3),0)</f>
        <v>0</v>
      </c>
      <c r="FW40" s="8">
        <f>IF(FP40=0,Destinations!$G$3,VLOOKUP(FP40,Destinations!$B$3:$D$147,3))</f>
        <v>8</v>
      </c>
    </row>
    <row r="41" spans="1:179" ht="12.75">
      <c r="A41" s="20">
        <f t="shared" si="0"/>
        <v>216</v>
      </c>
      <c r="B41" s="20">
        <f t="shared" si="1"/>
        <v>224</v>
      </c>
      <c r="C41" s="8">
        <v>28</v>
      </c>
      <c r="D41" s="12"/>
      <c r="E41" s="12"/>
      <c r="F41" s="12"/>
      <c r="G41" s="12"/>
      <c r="H41" s="11">
        <f>IF(D41&gt;=1,VLOOKUP(D41,Destinations!$B$3:$D$200,2),0)</f>
        <v>0</v>
      </c>
      <c r="I41" s="11">
        <f>IF(E41&gt;=1,VLOOKUP(E41,Destinations!$B$3:$D$200,2),0)</f>
        <v>0</v>
      </c>
      <c r="J41" s="11">
        <f>IF(F41&gt;=1,VLOOKUP(F41,Destinations!$B$3:$D$200,2),0)</f>
        <v>0</v>
      </c>
      <c r="K41" s="8">
        <f>IF(D41&gt;0,VLOOKUP(D41,Destinations!$B$3:$D$200,3),0)</f>
        <v>0</v>
      </c>
      <c r="L41" s="8">
        <f>IF(E41&gt;0,VLOOKUP(E41,Destinations!$B$3:$D$200,3),0)</f>
        <v>0</v>
      </c>
      <c r="M41" s="8">
        <f>IF(F41&gt;0,VLOOKUP(F41,Destinations!$B$3:$D$200,3),0)</f>
        <v>0</v>
      </c>
      <c r="N41" s="8">
        <f>IF(G41=0,Destinations!$G$3,VLOOKUP(G41,Destinations!$B$3:$D$200,3))</f>
        <v>8</v>
      </c>
      <c r="P41" s="13">
        <f t="shared" si="2"/>
        <v>464</v>
      </c>
      <c r="Q41" s="20">
        <f t="shared" si="3"/>
        <v>472</v>
      </c>
      <c r="R41" s="8">
        <v>28</v>
      </c>
      <c r="S41" s="12"/>
      <c r="T41" s="12"/>
      <c r="U41" s="12"/>
      <c r="V41" s="12"/>
      <c r="W41" s="11">
        <f>IF(S41&gt;1,VLOOKUP(S41,Destinations!$B$3:$D$200,2),0)</f>
        <v>0</v>
      </c>
      <c r="X41" s="11">
        <f>IF(T41&gt;1,VLOOKUP(T41,Destinations!$B$3:$D$200,2),0)</f>
        <v>0</v>
      </c>
      <c r="Y41" s="11">
        <f>IF(U41&gt;1,VLOOKUP(U41,Destinations!$B$3:$D$200,2),0)</f>
        <v>0</v>
      </c>
      <c r="Z41" s="8">
        <f>IF(S41&gt;0,VLOOKUP(S41,Destinations!$B$3:$D$200,3),0)</f>
        <v>0</v>
      </c>
      <c r="AA41" s="8">
        <f>IF(T41&gt;0,VLOOKUP(T41,Destinations!$B$3:$D$200,3),0)</f>
        <v>0</v>
      </c>
      <c r="AB41" s="8">
        <f>IF(U41&gt;0,VLOOKUP(U41,Destinations!$B$3:$D$200,3),0)</f>
        <v>0</v>
      </c>
      <c r="AC41" s="8">
        <f>IF(V41=0,Destinations!$G$3,VLOOKUP(V41,Destinations!$B$3:$D$200,3))</f>
        <v>8</v>
      </c>
      <c r="AE41" s="13">
        <f t="shared" si="4"/>
        <v>704</v>
      </c>
      <c r="AF41" s="20">
        <f t="shared" si="5"/>
        <v>712</v>
      </c>
      <c r="AG41" s="8">
        <v>28</v>
      </c>
      <c r="AH41" s="12">
        <v>2</v>
      </c>
      <c r="AI41" s="12"/>
      <c r="AJ41" s="12"/>
      <c r="AK41" s="12"/>
      <c r="AL41" s="11" t="str">
        <f>IF(AH41&gt;=1,VLOOKUP(AH41,Destinations!$B$3:$D$200,2),0)</f>
        <v>Weekend - Home</v>
      </c>
      <c r="AM41" s="11">
        <f>IF(AI41&gt;1,VLOOKUP(AI41,Destinations!$B$3:$D$200,2),0)</f>
        <v>0</v>
      </c>
      <c r="AN41" s="11">
        <f>IF(AJ41&gt;1,VLOOKUP(AJ41,Destinations!$B$3:$D$200,2),0)</f>
        <v>0</v>
      </c>
      <c r="AO41" s="8">
        <f>IF(AH41&gt;0,VLOOKUP(AH41,Destinations!$B$3:$D$200,3),0)</f>
        <v>0</v>
      </c>
      <c r="AP41" s="8">
        <f>IF(AI41&gt;0,VLOOKUP(AI41,Destinations!$B$3:$D$200,3),0)</f>
        <v>0</v>
      </c>
      <c r="AQ41" s="8">
        <f>IF(AJ41&gt;0,VLOOKUP(AJ41,Destinations!$B$3:$D$200,3),0)</f>
        <v>0</v>
      </c>
      <c r="AR41" s="8">
        <f>IF(AK41=0,Destinations!$G$3,0)</f>
        <v>8</v>
      </c>
      <c r="AT41" s="13">
        <f t="shared" si="6"/>
        <v>952</v>
      </c>
      <c r="AU41" s="20">
        <f t="shared" si="7"/>
        <v>960</v>
      </c>
      <c r="AV41" s="8">
        <v>28</v>
      </c>
      <c r="AW41" s="12"/>
      <c r="AX41" s="12"/>
      <c r="AY41" s="12"/>
      <c r="AZ41" s="12"/>
      <c r="BA41" s="11">
        <f>IF(AW41&gt;=1,VLOOKUP(AW41,Destinations!$B$3:$D$200,2),0)</f>
        <v>0</v>
      </c>
      <c r="BB41" s="11">
        <f>IF(AX41&gt;1,VLOOKUP(AX41,Destinations!$B$3:$D$200,2),0)</f>
        <v>0</v>
      </c>
      <c r="BC41" s="11">
        <f>IF(AY41&gt;1,VLOOKUP(AY41,Destinations!$B$3:$D$200,2),0)</f>
        <v>0</v>
      </c>
      <c r="BD41" s="8">
        <f>IF(AW41&gt;0,VLOOKUP(AW41,Destinations!$B$3:$D$200,3),0)</f>
        <v>0</v>
      </c>
      <c r="BE41" s="8">
        <f>IF(AX41&gt;0,VLOOKUP(AX41,Destinations!$B$3:$D$200,3),0)</f>
        <v>0</v>
      </c>
      <c r="BF41" s="8">
        <f>IF(AY41&gt;0,VLOOKUP(AY41,Destinations!$B$3:$D$200,3),0)</f>
        <v>0</v>
      </c>
      <c r="BG41" s="8">
        <f>IF(AZ41=0,Destinations!$G$3,0)</f>
        <v>8</v>
      </c>
      <c r="BI41" s="13">
        <f t="shared" si="8"/>
        <v>1192</v>
      </c>
      <c r="BJ41" s="20">
        <f t="shared" si="9"/>
        <v>1200</v>
      </c>
      <c r="BK41" s="8">
        <v>28</v>
      </c>
      <c r="BL41" s="12"/>
      <c r="BM41" s="12"/>
      <c r="BN41" s="12"/>
      <c r="BO41" s="12"/>
      <c r="BP41" s="11">
        <f>IF(BL41&gt;=1,VLOOKUP(BL41,Destinations!$B$3:$D$200,2),0)</f>
        <v>0</v>
      </c>
      <c r="BQ41" s="11">
        <f>IF(BM41&gt;1,VLOOKUP(BM41,Destinations!$B$3:$D$200,2),0)</f>
        <v>0</v>
      </c>
      <c r="BR41" s="11">
        <f>IF(BN41&gt;1,VLOOKUP(BN41,Destinations!$B$3:$D$200,2),0)</f>
        <v>0</v>
      </c>
      <c r="BS41" s="8">
        <f>IF(BL41&gt;0,VLOOKUP(BL41,Destinations!$B$3:$D$200,3),0)</f>
        <v>0</v>
      </c>
      <c r="BT41" s="8">
        <f>IF(BM41&gt;0,VLOOKUP(BM41,Destinations!$B$3:$D$200,3),0)</f>
        <v>0</v>
      </c>
      <c r="BU41" s="8">
        <f>IF(BN41&gt;0,VLOOKUP(BN41,Destinations!$B$3:$D$200,3),0)</f>
        <v>0</v>
      </c>
      <c r="BV41" s="8">
        <f>IF(BO41=0,Destinations!$G$3,VLOOKUP(BO41,Destinations!$B$3:$D$147,3))</f>
        <v>8</v>
      </c>
      <c r="BX41" s="13">
        <f t="shared" si="10"/>
        <v>1440</v>
      </c>
      <c r="BY41" s="20">
        <f t="shared" si="11"/>
        <v>1448</v>
      </c>
      <c r="BZ41" s="8">
        <v>28</v>
      </c>
      <c r="CA41" s="12">
        <v>2</v>
      </c>
      <c r="CB41" s="12"/>
      <c r="CC41" s="12"/>
      <c r="CD41" s="12"/>
      <c r="CE41" s="11" t="str">
        <f>IF(CA41&gt;=1,VLOOKUP(CA41,Destinations!$B$3:$D$200,2),0)</f>
        <v>Weekend - Home</v>
      </c>
      <c r="CF41" s="11">
        <f>IF(CB41&gt;1,VLOOKUP(CB41,Destinations!$B$3:$D$200,2),0)</f>
        <v>0</v>
      </c>
      <c r="CG41" s="11">
        <f>IF(CC41&gt;1,VLOOKUP(CC41,Destinations!$B$3:$D$200,2),0)</f>
        <v>0</v>
      </c>
      <c r="CH41" s="8">
        <f>IF(CA41&gt;0,VLOOKUP(CA41,Destinations!$B$3:$D$200,3),0)</f>
        <v>0</v>
      </c>
      <c r="CI41" s="8">
        <f>IF(CB41&gt;0,VLOOKUP(CB41,Destinations!$B$3:$D$200,3),0)</f>
        <v>0</v>
      </c>
      <c r="CJ41" s="8">
        <f>IF(CC41&gt;0,VLOOKUP(CC41,Destinations!$B$3:$D$200,3),0)</f>
        <v>0</v>
      </c>
      <c r="CK41" s="8">
        <f>IF(CD41=0,Destinations!$G$3,VLOOKUP(CD41,Destinations!$B$3:$D$147,3))</f>
        <v>8</v>
      </c>
      <c r="CM41" s="13">
        <f t="shared" si="12"/>
        <v>1688</v>
      </c>
      <c r="CN41" s="20">
        <f t="shared" si="13"/>
        <v>1696</v>
      </c>
      <c r="CO41" s="8">
        <v>28</v>
      </c>
      <c r="CP41" s="12"/>
      <c r="CQ41" s="12"/>
      <c r="CR41" s="12"/>
      <c r="CS41" s="12"/>
      <c r="CT41" s="11">
        <f>IF(CP41&gt;=1,VLOOKUP(CP41,Destinations!$B$3:$D$200,2),0)</f>
        <v>0</v>
      </c>
      <c r="CU41" s="11">
        <f>IF(CQ41&gt;1,VLOOKUP(CQ41,Destinations!$B$3:$D$200,2),0)</f>
        <v>0</v>
      </c>
      <c r="CV41" s="11">
        <f>IF(CR41&gt;1,VLOOKUP(CR41,Destinations!$B$3:$D$200,2),0)</f>
        <v>0</v>
      </c>
      <c r="CW41" s="8">
        <f>IF(CP41&gt;0,VLOOKUP(CP41,Destinations!$B$3:$D$200,3),0)</f>
        <v>0</v>
      </c>
      <c r="CX41" s="8">
        <f>IF(CQ41&gt;0,VLOOKUP(CQ41,Destinations!$B$3:$D$200,3),0)</f>
        <v>0</v>
      </c>
      <c r="CY41" s="8">
        <f>IF(CR41&gt;0,VLOOKUP(CR41,Destinations!$B$3:$D$200,3),0)</f>
        <v>0</v>
      </c>
      <c r="CZ41" s="8">
        <f>IF(CS41=0,Destinations!$G$3,VLOOKUP(CS41,Destinations!$B$3:$D$147,3))</f>
        <v>8</v>
      </c>
      <c r="DB41" s="13">
        <f t="shared" si="14"/>
        <v>1928</v>
      </c>
      <c r="DC41" s="20">
        <f t="shared" si="15"/>
        <v>1936</v>
      </c>
      <c r="DD41" s="8">
        <v>28</v>
      </c>
      <c r="DE41" s="12"/>
      <c r="DF41" s="12"/>
      <c r="DG41" s="12"/>
      <c r="DH41" s="12"/>
      <c r="DI41" s="11">
        <f>IF(DE41&gt;=1,VLOOKUP(DE41,Destinations!$B$3:$D$200,2),0)</f>
        <v>0</v>
      </c>
      <c r="DJ41" s="11">
        <f>IF(DF41&gt;1,VLOOKUP(DF41,Destinations!$B$3:$D$200,2),0)</f>
        <v>0</v>
      </c>
      <c r="DK41" s="11">
        <f>IF(DG41&gt;1,VLOOKUP(DG41,Destinations!$B$3:$D$200,2),0)</f>
        <v>0</v>
      </c>
      <c r="DL41" s="8">
        <f>IF(DE41&gt;0,VLOOKUP(DE41,Destinations!$B$3:$D$200,3),0)</f>
        <v>0</v>
      </c>
      <c r="DM41" s="8">
        <f>IF(DF41&gt;0,VLOOKUP(DF41,Destinations!$B$3:$D$200,3),0)</f>
        <v>0</v>
      </c>
      <c r="DN41" s="8">
        <f>IF(DG41&gt;0,VLOOKUP(DG41,Destinations!$B$3:$D$200,3),0)</f>
        <v>0</v>
      </c>
      <c r="DO41" s="8">
        <f>IF(DH41=0,Destinations!$G$3,VLOOKUP(DH41,Destinations!$B$3:$D$147,3))</f>
        <v>8</v>
      </c>
      <c r="DQ41" s="13">
        <f t="shared" si="16"/>
        <v>2176</v>
      </c>
      <c r="DR41" s="20">
        <f t="shared" si="17"/>
        <v>2184</v>
      </c>
      <c r="DS41" s="8">
        <v>28</v>
      </c>
      <c r="DT41" s="12"/>
      <c r="DU41" s="12"/>
      <c r="DV41" s="12"/>
      <c r="DW41" s="12"/>
      <c r="DX41" s="11">
        <f>IF(DT41&gt;=1,VLOOKUP(DT41,Destinations!$B$3:$D$200,2),0)</f>
        <v>0</v>
      </c>
      <c r="DY41" s="11">
        <f>IF(DU41&gt;1,VLOOKUP(DU41,Destinations!$B$3:$D$200,2),0)</f>
        <v>0</v>
      </c>
      <c r="DZ41" s="11">
        <f>IF(DV41&gt;1,VLOOKUP(DV41,Destinations!$B$3:$D$200,2),0)</f>
        <v>0</v>
      </c>
      <c r="EA41" s="8">
        <f>IF(DT41&gt;0,VLOOKUP(DT41,Destinations!$B$3:$D$200,3),0)</f>
        <v>0</v>
      </c>
      <c r="EB41" s="8">
        <f>IF(DU41&gt;0,VLOOKUP(DU41,Destinations!$B$3:$D$200,3),0)</f>
        <v>0</v>
      </c>
      <c r="EC41" s="8">
        <f>IF(DV41&gt;0,VLOOKUP(DV41,Destinations!$B$3:$D$200,3),0)</f>
        <v>0</v>
      </c>
      <c r="ED41" s="8">
        <f>IF(DW41=0,Destinations!$G$3,VLOOKUP(DW41,Destinations!$B$3:$D$147,3))</f>
        <v>8</v>
      </c>
      <c r="EF41" s="13">
        <f t="shared" si="18"/>
        <v>2416</v>
      </c>
      <c r="EG41" s="20">
        <f t="shared" si="19"/>
        <v>2424</v>
      </c>
      <c r="EH41" s="8">
        <v>28</v>
      </c>
      <c r="EI41" s="12"/>
      <c r="EJ41" s="12"/>
      <c r="EK41" s="12"/>
      <c r="EL41" s="12"/>
      <c r="EM41" s="11">
        <f>IF(EI41&gt;=1,VLOOKUP(EI41,Destinations!$B$3:$D$200,2),0)</f>
        <v>0</v>
      </c>
      <c r="EN41" s="11">
        <f>IF(EJ41&gt;1,VLOOKUP(EJ41,Destinations!$B$3:$D$200,2),0)</f>
        <v>0</v>
      </c>
      <c r="EO41" s="11">
        <f>IF(EK41&gt;1,VLOOKUP(EK41,Destinations!$B$3:$D$200,2),0)</f>
        <v>0</v>
      </c>
      <c r="EP41" s="8">
        <f>IF(EI41&gt;0,VLOOKUP(EI41,Destinations!$B$3:$D$200,3),0)</f>
        <v>0</v>
      </c>
      <c r="EQ41" s="8">
        <f>IF(EJ41&gt;0,VLOOKUP(EJ41,Destinations!$B$3:$D$200,3),0)</f>
        <v>0</v>
      </c>
      <c r="ER41" s="8">
        <f>IF(EK41&gt;0,VLOOKUP(EK41,Destinations!$B$3:$D$200,3),0)</f>
        <v>0</v>
      </c>
      <c r="ES41" s="8">
        <f>IF(EL41=0,Destinations!$G$3,VLOOKUP(EL41,Destinations!$B$3:$D$147,3))</f>
        <v>8</v>
      </c>
      <c r="EU41" s="13">
        <f t="shared" si="20"/>
        <v>2664</v>
      </c>
      <c r="EV41" s="20">
        <f t="shared" si="21"/>
        <v>2672</v>
      </c>
      <c r="EW41" s="8">
        <v>28</v>
      </c>
      <c r="EX41" s="12">
        <v>2</v>
      </c>
      <c r="EY41" s="12"/>
      <c r="EZ41" s="12"/>
      <c r="FA41" s="12"/>
      <c r="FB41" s="11" t="str">
        <f>IF(EX41&gt;=1,VLOOKUP(EX41,Destinations!$B$3:$D$200,2),0)</f>
        <v>Weekend - Home</v>
      </c>
      <c r="FC41" s="11">
        <f>IF(EY41&gt;1,VLOOKUP(EY41,Destinations!$B$3:$D$200,2),0)</f>
        <v>0</v>
      </c>
      <c r="FD41" s="11">
        <f>IF(EZ41&gt;1,VLOOKUP(EZ41,Destinations!$B$3:$D$200,2),0)</f>
        <v>0</v>
      </c>
      <c r="FE41" s="8">
        <f>IF(EX41&gt;0,VLOOKUP(EX41,Destinations!$B$3:$D$200,3),0)</f>
        <v>0</v>
      </c>
      <c r="FF41" s="8">
        <f>IF(EY41&gt;0,VLOOKUP(EY41,Destinations!$B$3:$D$200,3),0)</f>
        <v>0</v>
      </c>
      <c r="FG41" s="8">
        <f>IF(EZ41&gt;0,VLOOKUP(EZ41,Destinations!$B$3:$D$200,3),0)</f>
        <v>0</v>
      </c>
      <c r="FH41" s="8">
        <f>IF(FA41=0,Destinations!$G$3,VLOOKUP(FA41,Destinations!$B$3:$D$147,3))</f>
        <v>8</v>
      </c>
      <c r="FJ41" s="13">
        <f t="shared" si="22"/>
        <v>2912</v>
      </c>
      <c r="FK41" s="20">
        <f t="shared" si="23"/>
        <v>2920</v>
      </c>
      <c r="FL41" s="8">
        <v>28</v>
      </c>
      <c r="FM41" s="12"/>
      <c r="FN41" s="12"/>
      <c r="FO41" s="12"/>
      <c r="FP41" s="12"/>
      <c r="FQ41" s="11">
        <f>IF(FM41&gt;=1,VLOOKUP(FM41,Destinations!$B$3:$D$200,2),0)</f>
        <v>0</v>
      </c>
      <c r="FR41" s="11">
        <f>IF(FN41&gt;1,VLOOKUP(FN41,Destinations!$B$3:$D$200,2),0)</f>
        <v>0</v>
      </c>
      <c r="FS41" s="11">
        <f>IF(FO41&gt;1,VLOOKUP(FO41,Destinations!$B$3:$D$200,2),0)</f>
        <v>0</v>
      </c>
      <c r="FT41" s="8">
        <f>IF(FM41&gt;0,VLOOKUP(FM41,Destinations!$B$3:$D$200,3),0)</f>
        <v>0</v>
      </c>
      <c r="FU41" s="8">
        <f>IF(FN41&gt;0,VLOOKUP(FN41,Destinations!$B$3:$D$200,3),0)</f>
        <v>0</v>
      </c>
      <c r="FV41" s="8">
        <f>IF(FO41&gt;0,VLOOKUP(FO41,Destinations!$B$3:$D$200,3),0)</f>
        <v>0</v>
      </c>
      <c r="FW41" s="8">
        <f>IF(FP41=0,Destinations!$G$3,VLOOKUP(FP41,Destinations!$B$3:$D$147,3))</f>
        <v>8</v>
      </c>
    </row>
    <row r="42" spans="1:175" ht="12.75">
      <c r="A42" s="20">
        <f t="shared" si="0"/>
        <v>224</v>
      </c>
      <c r="B42" s="20">
        <f t="shared" si="1"/>
        <v>232</v>
      </c>
      <c r="C42" s="8">
        <v>29</v>
      </c>
      <c r="D42" s="12"/>
      <c r="E42" s="12"/>
      <c r="F42" s="12"/>
      <c r="G42" s="12"/>
      <c r="H42" s="11">
        <f>IF(D42&gt;=1,VLOOKUP(D42,Destinations!$B$3:$D$200,2),0)</f>
        <v>0</v>
      </c>
      <c r="I42" s="11">
        <f>IF(E42&gt;=1,VLOOKUP(E42,Destinations!$B$3:$D$200,2),0)</f>
        <v>0</v>
      </c>
      <c r="J42" s="11">
        <f>IF(F42&gt;=1,VLOOKUP(F42,Destinations!$B$3:$D$200,2),0)</f>
        <v>0</v>
      </c>
      <c r="K42" s="8">
        <f>IF(D42&gt;0,VLOOKUP(D42,Destinations!$B$3:$D$200,3),0)</f>
        <v>0</v>
      </c>
      <c r="L42" s="8">
        <f>IF(E42&gt;0,VLOOKUP(E42,Destinations!$B$3:$D$200,3),0)</f>
        <v>0</v>
      </c>
      <c r="M42" s="8">
        <f>IF(F42&gt;0,VLOOKUP(F42,Destinations!$B$3:$D$200,3),0)</f>
        <v>0</v>
      </c>
      <c r="N42" s="8">
        <f>IF(G42=0,Destinations!$G$3,VLOOKUP(G42,Destinations!$B$3:$D$200,3))</f>
        <v>8</v>
      </c>
      <c r="P42" s="13">
        <f t="shared" si="2"/>
        <v>472</v>
      </c>
      <c r="Q42" s="20">
        <f t="shared" si="3"/>
        <v>480</v>
      </c>
      <c r="R42" s="8">
        <v>29</v>
      </c>
      <c r="S42" s="12"/>
      <c r="T42" s="12"/>
      <c r="U42" s="12"/>
      <c r="V42" s="12"/>
      <c r="W42" s="11">
        <f>IF(S42&gt;1,VLOOKUP(S42,Destinations!$B$3:$D$200,2),0)</f>
        <v>0</v>
      </c>
      <c r="X42" s="11">
        <f>IF(T42&gt;1,VLOOKUP(T42,Destinations!$B$3:$D$200,2),0)</f>
        <v>0</v>
      </c>
      <c r="Y42" s="11">
        <f>IF(U42&gt;1,VLOOKUP(U42,Destinations!$B$3:$D$200,2),0)</f>
        <v>0</v>
      </c>
      <c r="Z42" s="8">
        <f>IF(S42&gt;0,VLOOKUP(S42,Destinations!$B$3:$D$200,3),0)</f>
        <v>0</v>
      </c>
      <c r="AA42" s="8">
        <f>IF(T42&gt;0,VLOOKUP(T42,Destinations!$B$3:$D$200,3),0)</f>
        <v>0</v>
      </c>
      <c r="AB42" s="8">
        <f>IF(U42&gt;0,VLOOKUP(U42,Destinations!$B$3:$D$200,3),0)</f>
        <v>0</v>
      </c>
      <c r="AC42" s="8">
        <f>IF(V42=0,Destinations!$G$3,VLOOKUP(V42,Destinations!$B$3:$D$200,3))</f>
        <v>8</v>
      </c>
      <c r="AE42" s="13">
        <f t="shared" si="4"/>
        <v>712</v>
      </c>
      <c r="AF42" s="20">
        <f t="shared" si="5"/>
        <v>720</v>
      </c>
      <c r="AG42" s="8">
        <v>29</v>
      </c>
      <c r="AH42" s="12">
        <v>2</v>
      </c>
      <c r="AI42" s="12"/>
      <c r="AJ42" s="12"/>
      <c r="AK42" s="12"/>
      <c r="AL42" s="11" t="str">
        <f>IF(AH42&gt;=1,VLOOKUP(AH42,Destinations!$B$3:$D$200,2),0)</f>
        <v>Weekend - Home</v>
      </c>
      <c r="AM42" s="11">
        <f>IF(AI42&gt;1,VLOOKUP(AI42,Destinations!$B$3:$D$200,2),0)</f>
        <v>0</v>
      </c>
      <c r="AN42" s="11">
        <f>IF(AJ42&gt;1,VLOOKUP(AJ42,Destinations!$B$3:$D$200,2),0)</f>
        <v>0</v>
      </c>
      <c r="AO42" s="8">
        <f>IF(AH42&gt;0,VLOOKUP(AH42,Destinations!$B$3:$D$200,3),0)</f>
        <v>0</v>
      </c>
      <c r="AP42" s="8">
        <f>IF(AI42&gt;0,VLOOKUP(AI42,Destinations!$B$3:$D$200,3),0)</f>
        <v>0</v>
      </c>
      <c r="AQ42" s="8">
        <f>IF(AJ42&gt;0,VLOOKUP(AJ42,Destinations!$B$3:$D$200,3),0)</f>
        <v>0</v>
      </c>
      <c r="AR42" s="8">
        <f>IF(AK42=0,Destinations!$G$3,0)</f>
        <v>8</v>
      </c>
      <c r="AT42" s="13">
        <f t="shared" si="6"/>
        <v>960</v>
      </c>
      <c r="AU42" s="20">
        <f t="shared" si="7"/>
        <v>968</v>
      </c>
      <c r="AV42" s="8">
        <v>29</v>
      </c>
      <c r="AW42" s="12"/>
      <c r="AX42" s="12"/>
      <c r="AY42" s="12"/>
      <c r="AZ42" s="12"/>
      <c r="BA42" s="11">
        <f>IF(AW42&gt;=1,VLOOKUP(AW42,Destinations!$B$3:$D$200,2),0)</f>
        <v>0</v>
      </c>
      <c r="BB42" s="11">
        <f>IF(AX42&gt;1,VLOOKUP(AX42,Destinations!$B$3:$D$200,2),0)</f>
        <v>0</v>
      </c>
      <c r="BC42" s="11">
        <f>IF(AY42&gt;1,VLOOKUP(AY42,Destinations!$B$3:$D$200,2),0)</f>
        <v>0</v>
      </c>
      <c r="BD42" s="8">
        <f>IF(AW42&gt;0,VLOOKUP(AW42,Destinations!$B$3:$D$200,3),0)</f>
        <v>0</v>
      </c>
      <c r="BE42" s="8">
        <f>IF(AX42&gt;0,VLOOKUP(AX42,Destinations!$B$3:$D$200,3),0)</f>
        <v>0</v>
      </c>
      <c r="BF42" s="8">
        <f>IF(AY42&gt;0,VLOOKUP(AY42,Destinations!$B$3:$D$200,3),0)</f>
        <v>0</v>
      </c>
      <c r="BG42" s="8">
        <f>IF(AZ42=0,Destinations!$G$3,0)</f>
        <v>8</v>
      </c>
      <c r="BI42" s="13">
        <f t="shared" si="8"/>
        <v>1200</v>
      </c>
      <c r="BJ42" s="20">
        <f t="shared" si="9"/>
        <v>1208</v>
      </c>
      <c r="BK42" s="8">
        <v>29</v>
      </c>
      <c r="BL42" s="12"/>
      <c r="BM42" s="12"/>
      <c r="BN42" s="12"/>
      <c r="BO42" s="12"/>
      <c r="BP42" s="11">
        <f>IF(BL42&gt;=1,VLOOKUP(BL42,Destinations!$B$3:$D$200,2),0)</f>
        <v>0</v>
      </c>
      <c r="BQ42" s="11">
        <f>IF(BM42&gt;1,VLOOKUP(BM42,Destinations!$B$3:$D$200,2),0)</f>
        <v>0</v>
      </c>
      <c r="BR42" s="11">
        <f>IF(BN42&gt;1,VLOOKUP(BN42,Destinations!$B$3:$D$200,2),0)</f>
        <v>0</v>
      </c>
      <c r="BS42" s="8">
        <f>IF(BL42&gt;0,VLOOKUP(BL42,Destinations!$B$3:$D$200,3),0)</f>
        <v>0</v>
      </c>
      <c r="BT42" s="8">
        <f>IF(BM42&gt;0,VLOOKUP(BM42,Destinations!$B$3:$D$200,3),0)</f>
        <v>0</v>
      </c>
      <c r="BU42" s="8">
        <f>IF(BN42&gt;0,VLOOKUP(BN42,Destinations!$B$3:$D$200,3),0)</f>
        <v>0</v>
      </c>
      <c r="BV42" s="8">
        <f>IF(BO42=0,Destinations!$G$3,VLOOKUP(BO42,Destinations!$B$3:$D$147,3))</f>
        <v>8</v>
      </c>
      <c r="BX42" s="13">
        <f t="shared" si="10"/>
        <v>1448</v>
      </c>
      <c r="BY42" s="20">
        <f t="shared" si="11"/>
        <v>1456</v>
      </c>
      <c r="BZ42" s="8">
        <v>29</v>
      </c>
      <c r="CA42" s="12"/>
      <c r="CB42" s="12"/>
      <c r="CC42" s="12"/>
      <c r="CD42" s="12"/>
      <c r="CE42" s="11">
        <f>IF(CA42&gt;=1,VLOOKUP(CA42,Destinations!$B$3:$D$200,2),0)</f>
        <v>0</v>
      </c>
      <c r="CF42" s="11">
        <f>IF(CB42&gt;1,VLOOKUP(CB42,Destinations!$B$3:$D$200,2),0)</f>
        <v>0</v>
      </c>
      <c r="CG42" s="11">
        <f>IF(CC42&gt;1,VLOOKUP(CC42,Destinations!$B$3:$D$200,2),0)</f>
        <v>0</v>
      </c>
      <c r="CH42" s="8">
        <f>IF(CA42&gt;0,VLOOKUP(CA42,Destinations!$B$3:$D$200,3),0)</f>
        <v>0</v>
      </c>
      <c r="CI42" s="8">
        <f>IF(CB42&gt;0,VLOOKUP(CB42,Destinations!$B$3:$D$200,3),0)</f>
        <v>0</v>
      </c>
      <c r="CJ42" s="8">
        <f>IF(CC42&gt;0,VLOOKUP(CC42,Destinations!$B$3:$D$200,3),0)</f>
        <v>0</v>
      </c>
      <c r="CK42" s="8">
        <f>IF(CD42=0,Destinations!$G$3,VLOOKUP(CD42,Destinations!$B$3:$D$147,3))</f>
        <v>8</v>
      </c>
      <c r="CM42" s="13">
        <f t="shared" si="12"/>
        <v>1696</v>
      </c>
      <c r="CN42" s="20">
        <f t="shared" si="13"/>
        <v>1704</v>
      </c>
      <c r="CO42" s="8">
        <v>29</v>
      </c>
      <c r="CP42" s="12"/>
      <c r="CQ42" s="12"/>
      <c r="CR42" s="12"/>
      <c r="CS42" s="12"/>
      <c r="CT42" s="11">
        <f>IF(CP42&gt;=1,VLOOKUP(CP42,Destinations!$B$3:$D$200,2),0)</f>
        <v>0</v>
      </c>
      <c r="CU42" s="11">
        <f>IF(CQ42&gt;1,VLOOKUP(CQ42,Destinations!$B$3:$D$200,2),0)</f>
        <v>0</v>
      </c>
      <c r="CV42" s="11">
        <f>IF(CR42&gt;1,VLOOKUP(CR42,Destinations!$B$3:$D$200,2),0)</f>
        <v>0</v>
      </c>
      <c r="CW42" s="8">
        <f>IF(CP42&gt;0,VLOOKUP(CP42,Destinations!$B$3:$D$200,3),0)</f>
        <v>0</v>
      </c>
      <c r="CX42" s="8">
        <f>IF(CQ42&gt;0,VLOOKUP(CQ42,Destinations!$B$3:$D$200,3),0)</f>
        <v>0</v>
      </c>
      <c r="CY42" s="8">
        <f>IF(CR42&gt;0,VLOOKUP(CR42,Destinations!$B$3:$D$200,3),0)</f>
        <v>0</v>
      </c>
      <c r="CZ42" s="8">
        <f>IF(CS42=0,Destinations!$G$3,VLOOKUP(CS42,Destinations!$B$3:$D$147,3))</f>
        <v>8</v>
      </c>
      <c r="DB42" s="13">
        <f t="shared" si="14"/>
        <v>1936</v>
      </c>
      <c r="DC42" s="20">
        <f t="shared" si="15"/>
        <v>1944</v>
      </c>
      <c r="DD42" s="8">
        <v>29</v>
      </c>
      <c r="DE42" s="12">
        <v>2</v>
      </c>
      <c r="DF42" s="12"/>
      <c r="DG42" s="12"/>
      <c r="DH42" s="12"/>
      <c r="DI42" s="11" t="str">
        <f>IF(DE42&gt;=1,VLOOKUP(DE42,Destinations!$B$3:$D$200,2),0)</f>
        <v>Weekend - Home</v>
      </c>
      <c r="DJ42" s="11">
        <f>IF(DF42&gt;1,VLOOKUP(DF42,Destinations!$B$3:$D$200,2),0)</f>
        <v>0</v>
      </c>
      <c r="DK42" s="11">
        <f>IF(DG42&gt;1,VLOOKUP(DG42,Destinations!$B$3:$D$200,2),0)</f>
        <v>0</v>
      </c>
      <c r="DL42" s="8">
        <f>IF(DE42&gt;0,VLOOKUP(DE42,Destinations!$B$3:$D$200,3),0)</f>
        <v>0</v>
      </c>
      <c r="DM42" s="8">
        <f>IF(DF42&gt;0,VLOOKUP(DF42,Destinations!$B$3:$D$200,3),0)</f>
        <v>0</v>
      </c>
      <c r="DN42" s="8">
        <f>IF(DG42&gt;0,VLOOKUP(DG42,Destinations!$B$3:$D$200,3),0)</f>
        <v>0</v>
      </c>
      <c r="DO42" s="8">
        <f>IF(DH42=0,Destinations!$G$3,VLOOKUP(DH42,Destinations!$B$3:$D$147,3))</f>
        <v>8</v>
      </c>
      <c r="DQ42" s="13">
        <f t="shared" si="16"/>
        <v>2184</v>
      </c>
      <c r="DR42" s="20">
        <f t="shared" si="17"/>
        <v>2192</v>
      </c>
      <c r="DS42" s="8">
        <v>29</v>
      </c>
      <c r="DT42" s="12"/>
      <c r="DU42" s="12"/>
      <c r="DV42" s="12"/>
      <c r="DW42" s="12"/>
      <c r="DX42" s="11">
        <f>IF(DT42&gt;=1,VLOOKUP(DT42,Destinations!$B$3:$D$200,2),0)</f>
        <v>0</v>
      </c>
      <c r="DY42" s="11">
        <f>IF(DU42&gt;1,VLOOKUP(DU42,Destinations!$B$3:$D$200,2),0)</f>
        <v>0</v>
      </c>
      <c r="DZ42" s="11">
        <f>IF(DV42&gt;1,VLOOKUP(DV42,Destinations!$B$3:$D$200,2),0)</f>
        <v>0</v>
      </c>
      <c r="EA42" s="8">
        <f>IF(DT42&gt;0,VLOOKUP(DT42,Destinations!$B$3:$D$200,3),0)</f>
        <v>0</v>
      </c>
      <c r="EB42" s="8">
        <f>IF(DU42&gt;0,VLOOKUP(DU42,Destinations!$B$3:$D$200,3),0)</f>
        <v>0</v>
      </c>
      <c r="EC42" s="8">
        <f>IF(DV42&gt;0,VLOOKUP(DV42,Destinations!$B$3:$D$200,3),0)</f>
        <v>0</v>
      </c>
      <c r="ED42" s="8">
        <f>IF(DW42=0,Destinations!$G$3,VLOOKUP(DW42,Destinations!$B$3:$D$147,3))</f>
        <v>8</v>
      </c>
      <c r="EF42" s="13">
        <f t="shared" si="18"/>
        <v>2424</v>
      </c>
      <c r="EG42" s="20">
        <f t="shared" si="19"/>
        <v>2432</v>
      </c>
      <c r="EH42" s="8">
        <v>29</v>
      </c>
      <c r="EI42" s="12"/>
      <c r="EJ42" s="12"/>
      <c r="EK42" s="12"/>
      <c r="EL42" s="12"/>
      <c r="EM42" s="11">
        <f>IF(EI42&gt;=1,VLOOKUP(EI42,Destinations!$B$3:$D$200,2),0)</f>
        <v>0</v>
      </c>
      <c r="EN42" s="11">
        <f>IF(EJ42&gt;1,VLOOKUP(EJ42,Destinations!$B$3:$D$200,2),0)</f>
        <v>0</v>
      </c>
      <c r="EO42" s="11">
        <f>IF(EK42&gt;1,VLOOKUP(EK42,Destinations!$B$3:$D$200,2),0)</f>
        <v>0</v>
      </c>
      <c r="EP42" s="8">
        <f>IF(EI42&gt;0,VLOOKUP(EI42,Destinations!$B$3:$D$200,3),0)</f>
        <v>0</v>
      </c>
      <c r="EQ42" s="8">
        <f>IF(EJ42&gt;0,VLOOKUP(EJ42,Destinations!$B$3:$D$200,3),0)</f>
        <v>0</v>
      </c>
      <c r="ER42" s="8">
        <f>IF(EK42&gt;0,VLOOKUP(EK42,Destinations!$B$3:$D$200,3),0)</f>
        <v>0</v>
      </c>
      <c r="ES42" s="8">
        <f>IF(EL42=0,Destinations!$G$3,VLOOKUP(EL42,Destinations!$B$3:$D$147,3))</f>
        <v>8</v>
      </c>
      <c r="EU42" s="13">
        <f t="shared" si="20"/>
        <v>2672</v>
      </c>
      <c r="EV42" s="20">
        <f t="shared" si="21"/>
        <v>2680</v>
      </c>
      <c r="EW42" s="8">
        <v>29</v>
      </c>
      <c r="EX42" s="12">
        <v>2</v>
      </c>
      <c r="EY42" s="12"/>
      <c r="EZ42" s="12"/>
      <c r="FA42" s="12"/>
      <c r="FB42" s="11" t="str">
        <f>IF(EX42&gt;=1,VLOOKUP(EX42,Destinations!$B$3:$D$200,2),0)</f>
        <v>Weekend - Home</v>
      </c>
      <c r="FC42" s="11">
        <f>IF(EY42&gt;1,VLOOKUP(EY42,Destinations!$B$3:$D$200,2),0)</f>
        <v>0</v>
      </c>
      <c r="FD42" s="11">
        <f>IF(EZ42&gt;1,VLOOKUP(EZ42,Destinations!$B$3:$D$200,2),0)</f>
        <v>0</v>
      </c>
      <c r="FE42" s="8">
        <f>IF(EX42&gt;0,VLOOKUP(EX42,Destinations!$B$3:$D$200,3),0)</f>
        <v>0</v>
      </c>
      <c r="FF42" s="8">
        <f>IF(EY42&gt;0,VLOOKUP(EY42,Destinations!$B$3:$D$200,3),0)</f>
        <v>0</v>
      </c>
      <c r="FG42" s="8">
        <f>IF(EZ42&gt;0,VLOOKUP(EZ42,Destinations!$B$3:$D$200,3),0)</f>
        <v>0</v>
      </c>
      <c r="FH42" s="8">
        <f>IF(FA42=0,Destinations!$G$3,VLOOKUP(FA42,Destinations!$B$3:$D$147,3))</f>
        <v>8</v>
      </c>
      <c r="FJ42" s="13"/>
      <c r="FK42" s="20"/>
      <c r="FM42" s="12"/>
      <c r="FN42" s="11"/>
      <c r="FO42" s="11"/>
      <c r="FP42" s="11"/>
      <c r="FQ42" s="11"/>
      <c r="FR42" s="11"/>
      <c r="FS42" s="11"/>
    </row>
    <row r="43" spans="1:167" ht="12.75">
      <c r="A43" s="20">
        <f t="shared" si="0"/>
        <v>232</v>
      </c>
      <c r="B43" s="20">
        <f t="shared" si="1"/>
        <v>240</v>
      </c>
      <c r="C43" s="8">
        <v>30</v>
      </c>
      <c r="D43" s="12"/>
      <c r="E43" s="12"/>
      <c r="F43" s="12"/>
      <c r="G43" s="12"/>
      <c r="H43" s="11">
        <f>IF(D43&gt;=1,VLOOKUP(D43,Destinations!$B$3:$D$200,2),0)</f>
        <v>0</v>
      </c>
      <c r="I43" s="11">
        <f>IF(E43&gt;=1,VLOOKUP(E43,Destinations!$B$3:$D$200,2),0)</f>
        <v>0</v>
      </c>
      <c r="J43" s="11">
        <f>IF(F43&gt;=1,VLOOKUP(F43,Destinations!$B$3:$D$200,2),0)</f>
        <v>0</v>
      </c>
      <c r="K43" s="8">
        <f>IF(D43&gt;0,VLOOKUP(D43,Destinations!$B$3:$D$200,3),0)</f>
        <v>0</v>
      </c>
      <c r="L43" s="8">
        <f>IF(E43&gt;0,VLOOKUP(E43,Destinations!$B$3:$D$200,3),0)</f>
        <v>0</v>
      </c>
      <c r="M43" s="8">
        <f>IF(F43&gt;0,VLOOKUP(F43,Destinations!$B$3:$D$200,3),0)</f>
        <v>0</v>
      </c>
      <c r="N43" s="8">
        <f>IF(G43=0,Destinations!$G$3,VLOOKUP(G43,Destinations!$B$3:$D$200,3))</f>
        <v>8</v>
      </c>
      <c r="P43" s="13">
        <f t="shared" si="2"/>
        <v>480</v>
      </c>
      <c r="Q43" s="20">
        <f t="shared" si="3"/>
        <v>488</v>
      </c>
      <c r="R43" s="8">
        <v>30</v>
      </c>
      <c r="S43" s="12">
        <v>2</v>
      </c>
      <c r="T43" s="12"/>
      <c r="U43" s="12"/>
      <c r="V43" s="12"/>
      <c r="W43" s="11" t="str">
        <f>IF(S43&gt;1,VLOOKUP(S43,Destinations!$B$3:$D$200,2),0)</f>
        <v>Weekend - Home</v>
      </c>
      <c r="X43" s="11">
        <f>IF(T43&gt;1,VLOOKUP(T43,Destinations!$B$3:$D$200,2),0)</f>
        <v>0</v>
      </c>
      <c r="Y43" s="11">
        <f>IF(U43&gt;1,VLOOKUP(U43,Destinations!$B$3:$D$200,2),0)</f>
        <v>0</v>
      </c>
      <c r="Z43" s="8">
        <f>IF(S43&gt;0,VLOOKUP(S43,Destinations!$B$3:$D$200,3),0)</f>
        <v>0</v>
      </c>
      <c r="AA43" s="8">
        <f>IF(T43&gt;0,VLOOKUP(T43,Destinations!$B$3:$D$200,3),0)</f>
        <v>0</v>
      </c>
      <c r="AB43" s="8">
        <f>IF(U43&gt;0,VLOOKUP(U43,Destinations!$B$3:$D$200,3),0)</f>
        <v>0</v>
      </c>
      <c r="AC43" s="8">
        <f>IF(V43=0,Destinations!$G$3,VLOOKUP(V43,Destinations!$B$3:$D$200,3))</f>
        <v>8</v>
      </c>
      <c r="AE43" s="13">
        <f t="shared" si="4"/>
        <v>720</v>
      </c>
      <c r="AF43" s="20">
        <f t="shared" si="5"/>
        <v>728</v>
      </c>
      <c r="AG43" s="8">
        <v>30</v>
      </c>
      <c r="AH43" s="12"/>
      <c r="AI43" s="12"/>
      <c r="AJ43" s="12"/>
      <c r="AK43" s="12"/>
      <c r="AL43" s="11">
        <f>IF(AH43&gt;=1,VLOOKUP(AH43,Destinations!$B$3:$D$200,2),0)</f>
        <v>0</v>
      </c>
      <c r="AM43" s="11">
        <f>IF(AI43&gt;1,VLOOKUP(AI43,Destinations!$B$3:$D$200,2),0)</f>
        <v>0</v>
      </c>
      <c r="AN43" s="11">
        <f>IF(AJ43&gt;1,VLOOKUP(AJ43,Destinations!$B$3:$D$200,2),0)</f>
        <v>0</v>
      </c>
      <c r="AO43" s="8">
        <f>IF(AH43&gt;0,VLOOKUP(AH43,Destinations!$B$3:$D$200,3),0)</f>
        <v>0</v>
      </c>
      <c r="AP43" s="8">
        <f>IF(AI43&gt;0,VLOOKUP(AI43,Destinations!$B$3:$D$200,3),0)</f>
        <v>0</v>
      </c>
      <c r="AQ43" s="8">
        <f>IF(AJ43&gt;0,VLOOKUP(AJ43,Destinations!$B$3:$D$200,3),0)</f>
        <v>0</v>
      </c>
      <c r="AR43" s="8">
        <f>IF(AK43=0,Destinations!$G$3,0)</f>
        <v>8</v>
      </c>
      <c r="AT43" s="13">
        <f t="shared" si="6"/>
        <v>968</v>
      </c>
      <c r="AU43" s="20">
        <f t="shared" si="7"/>
        <v>976</v>
      </c>
      <c r="AV43" s="8">
        <v>30</v>
      </c>
      <c r="AW43" s="12"/>
      <c r="AX43" s="12"/>
      <c r="AY43" s="12"/>
      <c r="AZ43" s="12"/>
      <c r="BA43" s="11">
        <f>IF(AW43&gt;=1,VLOOKUP(AW43,Destinations!$B$3:$D$200,2),0)</f>
        <v>0</v>
      </c>
      <c r="BB43" s="11">
        <f>IF(AX43&gt;1,VLOOKUP(AX43,Destinations!$B$3:$D$200,2),0)</f>
        <v>0</v>
      </c>
      <c r="BC43" s="11">
        <f>IF(AY43&gt;1,VLOOKUP(AY43,Destinations!$B$3:$D$200,2),0)</f>
        <v>0</v>
      </c>
      <c r="BD43" s="8">
        <f>IF(AW43&gt;0,VLOOKUP(AW43,Destinations!$B$3:$D$200,3),0)</f>
        <v>0</v>
      </c>
      <c r="BE43" s="8">
        <f>IF(AX43&gt;0,VLOOKUP(AX43,Destinations!$B$3:$D$200,3),0)</f>
        <v>0</v>
      </c>
      <c r="BF43" s="8">
        <f>IF(AY43&gt;0,VLOOKUP(AY43,Destinations!$B$3:$D$200,3),0)</f>
        <v>0</v>
      </c>
      <c r="BG43" s="8">
        <f>IF(AZ43=0,Destinations!$G$3,0)</f>
        <v>8</v>
      </c>
      <c r="BI43" s="13">
        <f t="shared" si="8"/>
        <v>1208</v>
      </c>
      <c r="BJ43" s="20">
        <f t="shared" si="9"/>
        <v>1216</v>
      </c>
      <c r="BK43" s="8">
        <v>30</v>
      </c>
      <c r="BL43" s="12">
        <v>2</v>
      </c>
      <c r="BM43" s="12"/>
      <c r="BN43" s="12"/>
      <c r="BO43" s="12"/>
      <c r="BP43" s="11" t="str">
        <f>IF(BL43&gt;=1,VLOOKUP(BL43,Destinations!$B$3:$D$200,2),0)</f>
        <v>Weekend - Home</v>
      </c>
      <c r="BQ43" s="11">
        <f>IF(BM43&gt;1,VLOOKUP(BM43,Destinations!$B$3:$D$200,2),0)</f>
        <v>0</v>
      </c>
      <c r="BR43" s="11">
        <f>IF(BN43&gt;1,VLOOKUP(BN43,Destinations!$B$3:$D$200,2),0)</f>
        <v>0</v>
      </c>
      <c r="BS43" s="8">
        <f>IF(BL43&gt;0,VLOOKUP(BL43,Destinations!$B$3:$D$200,3),0)</f>
        <v>0</v>
      </c>
      <c r="BT43" s="8">
        <f>IF(BM43&gt;0,VLOOKUP(BM43,Destinations!$B$3:$D$200,3),0)</f>
        <v>0</v>
      </c>
      <c r="BU43" s="8">
        <f>IF(BN43&gt;0,VLOOKUP(BN43,Destinations!$B$3:$D$200,3),0)</f>
        <v>0</v>
      </c>
      <c r="BV43" s="8">
        <f>IF(BO43=0,Destinations!$G$3,VLOOKUP(BO43,Destinations!$B$3:$D$147,3))</f>
        <v>8</v>
      </c>
      <c r="BX43" s="13">
        <f t="shared" si="10"/>
        <v>1456</v>
      </c>
      <c r="BY43" s="20">
        <f t="shared" si="11"/>
        <v>1464</v>
      </c>
      <c r="BZ43" s="8">
        <v>30</v>
      </c>
      <c r="CA43" s="12"/>
      <c r="CB43" s="12"/>
      <c r="CC43" s="12"/>
      <c r="CD43" s="12"/>
      <c r="CE43" s="11">
        <f>IF(CA43&gt;=1,VLOOKUP(CA43,Destinations!$B$3:$D$200,2),0)</f>
        <v>0</v>
      </c>
      <c r="CF43" s="11">
        <f>IF(CB43&gt;1,VLOOKUP(CB43,Destinations!$B$3:$D$200,2),0)</f>
        <v>0</v>
      </c>
      <c r="CG43" s="11">
        <f>IF(CC43&gt;1,VLOOKUP(CC43,Destinations!$B$3:$D$200,2),0)</f>
        <v>0</v>
      </c>
      <c r="CH43" s="8">
        <f>IF(CA43&gt;0,VLOOKUP(CA43,Destinations!$B$3:$D$200,3),0)</f>
        <v>0</v>
      </c>
      <c r="CI43" s="8">
        <f>IF(CB43&gt;0,VLOOKUP(CB43,Destinations!$B$3:$D$200,3),0)</f>
        <v>0</v>
      </c>
      <c r="CJ43" s="8">
        <f>IF(CC43&gt;0,VLOOKUP(CC43,Destinations!$B$3:$D$200,3),0)</f>
        <v>0</v>
      </c>
      <c r="CK43" s="8">
        <f>IF(CD43=0,Destinations!$G$3,VLOOKUP(CD43,Destinations!$B$3:$D$147,3))</f>
        <v>8</v>
      </c>
      <c r="CM43" s="13">
        <f t="shared" si="12"/>
        <v>1704</v>
      </c>
      <c r="CN43" s="20">
        <f t="shared" si="13"/>
        <v>1712</v>
      </c>
      <c r="CO43" s="8">
        <v>30</v>
      </c>
      <c r="CP43" s="12"/>
      <c r="CQ43" s="12"/>
      <c r="CR43" s="12"/>
      <c r="CS43" s="12"/>
      <c r="CT43" s="11">
        <f>IF(CP43&gt;=1,VLOOKUP(CP43,Destinations!$B$3:$D$200,2),0)</f>
        <v>0</v>
      </c>
      <c r="CU43" s="11">
        <f>IF(CQ43&gt;1,VLOOKUP(CQ43,Destinations!$B$3:$D$200,2),0)</f>
        <v>0</v>
      </c>
      <c r="CV43" s="11">
        <f>IF(CR43&gt;1,VLOOKUP(CR43,Destinations!$B$3:$D$200,2),0)</f>
        <v>0</v>
      </c>
      <c r="CW43" s="8">
        <f>IF(CP43&gt;0,VLOOKUP(CP43,Destinations!$B$3:$D$200,3),0)</f>
        <v>0</v>
      </c>
      <c r="CX43" s="8">
        <f>IF(CQ43&gt;0,VLOOKUP(CQ43,Destinations!$B$3:$D$200,3),0)</f>
        <v>0</v>
      </c>
      <c r="CY43" s="8">
        <f>IF(CR43&gt;0,VLOOKUP(CR43,Destinations!$B$3:$D$200,3),0)</f>
        <v>0</v>
      </c>
      <c r="CZ43" s="8">
        <f>IF(CS43=0,Destinations!$G$3,VLOOKUP(CS43,Destinations!$B$3:$D$147,3))</f>
        <v>8</v>
      </c>
      <c r="DB43" s="13">
        <f t="shared" si="14"/>
        <v>1944</v>
      </c>
      <c r="DC43" s="20">
        <f t="shared" si="15"/>
        <v>1952</v>
      </c>
      <c r="DD43" s="8">
        <v>30</v>
      </c>
      <c r="DE43" s="12">
        <v>2</v>
      </c>
      <c r="DF43" s="12"/>
      <c r="DG43" s="12"/>
      <c r="DH43" s="12"/>
      <c r="DI43" s="11" t="str">
        <f>IF(DE43&gt;=1,VLOOKUP(DE43,Destinations!$B$3:$D$200,2),0)</f>
        <v>Weekend - Home</v>
      </c>
      <c r="DJ43" s="11">
        <f>IF(DF43&gt;1,VLOOKUP(DF43,Destinations!$B$3:$D$200,2),0)</f>
        <v>0</v>
      </c>
      <c r="DK43" s="11">
        <f>IF(DG43&gt;1,VLOOKUP(DG43,Destinations!$B$3:$D$200,2),0)</f>
        <v>0</v>
      </c>
      <c r="DL43" s="8">
        <f>IF(DE43&gt;0,VLOOKUP(DE43,Destinations!$B$3:$D$200,3),0)</f>
        <v>0</v>
      </c>
      <c r="DM43" s="8">
        <f>IF(DF43&gt;0,VLOOKUP(DF43,Destinations!$B$3:$D$200,3),0)</f>
        <v>0</v>
      </c>
      <c r="DN43" s="8">
        <f>IF(DG43&gt;0,VLOOKUP(DG43,Destinations!$B$3:$D$200,3),0)</f>
        <v>0</v>
      </c>
      <c r="DO43" s="8">
        <f>IF(DH43=0,Destinations!$G$3,VLOOKUP(DH43,Destinations!$B$3:$D$147,3))</f>
        <v>8</v>
      </c>
      <c r="DQ43" s="13">
        <f t="shared" si="16"/>
        <v>2192</v>
      </c>
      <c r="DR43" s="20">
        <f t="shared" si="17"/>
        <v>2200</v>
      </c>
      <c r="DS43" s="8">
        <v>30</v>
      </c>
      <c r="DT43" s="12"/>
      <c r="DU43" s="12"/>
      <c r="DV43" s="12"/>
      <c r="DW43" s="12"/>
      <c r="DX43" s="11">
        <f>IF(DT43&gt;=1,VLOOKUP(DT43,Destinations!$B$3:$D$200,2),0)</f>
        <v>0</v>
      </c>
      <c r="DY43" s="11">
        <f>IF(DU43&gt;1,VLOOKUP(DU43,Destinations!$B$3:$D$200,2),0)</f>
        <v>0</v>
      </c>
      <c r="DZ43" s="11">
        <f>IF(DV43&gt;1,VLOOKUP(DV43,Destinations!$B$3:$D$200,2),0)</f>
        <v>0</v>
      </c>
      <c r="EA43" s="8">
        <f>IF(DT43&gt;0,VLOOKUP(DT43,Destinations!$B$3:$D$200,3),0)</f>
        <v>0</v>
      </c>
      <c r="EB43" s="8">
        <f>IF(DU43&gt;0,VLOOKUP(DU43,Destinations!$B$3:$D$200,3),0)</f>
        <v>0</v>
      </c>
      <c r="EC43" s="8">
        <f>IF(DV43&gt;0,VLOOKUP(DV43,Destinations!$B$3:$D$200,3),0)</f>
        <v>0</v>
      </c>
      <c r="ED43" s="8">
        <f>IF(DW43=0,Destinations!$G$3,VLOOKUP(DW43,Destinations!$B$3:$D$147,3))</f>
        <v>8</v>
      </c>
      <c r="EF43" s="13">
        <f t="shared" si="18"/>
        <v>2432</v>
      </c>
      <c r="EG43" s="20">
        <f t="shared" si="19"/>
        <v>2440</v>
      </c>
      <c r="EH43" s="8">
        <v>30</v>
      </c>
      <c r="EI43" s="12"/>
      <c r="EJ43" s="12"/>
      <c r="EK43" s="12"/>
      <c r="EL43" s="12"/>
      <c r="EM43" s="11">
        <f>IF(EI43&gt;=1,VLOOKUP(EI43,Destinations!$B$3:$D$200,2),0)</f>
        <v>0</v>
      </c>
      <c r="EN43" s="11">
        <f>IF(EJ43&gt;1,VLOOKUP(EJ43,Destinations!$B$3:$D$200,2),0)</f>
        <v>0</v>
      </c>
      <c r="EO43" s="11">
        <f>IF(EK43&gt;1,VLOOKUP(EK43,Destinations!$B$3:$D$200,2),0)</f>
        <v>0</v>
      </c>
      <c r="EP43" s="8">
        <f>IF(EI43&gt;0,VLOOKUP(EI43,Destinations!$B$3:$D$200,3),0)</f>
        <v>0</v>
      </c>
      <c r="EQ43" s="8">
        <f>IF(EJ43&gt;0,VLOOKUP(EJ43,Destinations!$B$3:$D$200,3),0)</f>
        <v>0</v>
      </c>
      <c r="ER43" s="8">
        <f>IF(EK43&gt;0,VLOOKUP(EK43,Destinations!$B$3:$D$200,3),0)</f>
        <v>0</v>
      </c>
      <c r="ES43" s="8">
        <f>IF(EL43=0,Destinations!$G$3,VLOOKUP(EL43,Destinations!$B$3:$D$147,3))</f>
        <v>8</v>
      </c>
      <c r="EU43" s="13">
        <f t="shared" si="20"/>
        <v>2680</v>
      </c>
      <c r="EV43" s="20">
        <f t="shared" si="21"/>
        <v>2688</v>
      </c>
      <c r="EW43" s="8">
        <v>30</v>
      </c>
      <c r="EX43" s="12"/>
      <c r="EY43" s="12"/>
      <c r="EZ43" s="12"/>
      <c r="FA43" s="12"/>
      <c r="FB43" s="11">
        <f>IF(EX43&gt;=1,VLOOKUP(EX43,Destinations!$B$3:$D$200,2),0)</f>
        <v>0</v>
      </c>
      <c r="FC43" s="11">
        <f>IF(EY43&gt;1,VLOOKUP(EY43,Destinations!$B$3:$D$200,2),0)</f>
        <v>0</v>
      </c>
      <c r="FD43" s="11">
        <f>IF(EZ43&gt;1,VLOOKUP(EZ43,Destinations!$B$3:$D$200,2),0)</f>
        <v>0</v>
      </c>
      <c r="FE43" s="8">
        <f>IF(EX43&gt;0,VLOOKUP(EX43,Destinations!$B$3:$D$200,3),0)</f>
        <v>0</v>
      </c>
      <c r="FF43" s="8">
        <f>IF(EY43&gt;0,VLOOKUP(EY43,Destinations!$B$3:$D$200,3),0)</f>
        <v>0</v>
      </c>
      <c r="FG43" s="8">
        <f>IF(EZ43&gt;0,VLOOKUP(EZ43,Destinations!$B$3:$D$200,3),0)</f>
        <v>0</v>
      </c>
      <c r="FH43" s="8">
        <f>IF(FA43=0,Destinations!$G$3,VLOOKUP(FA43,Destinations!$B$3:$D$147,3))</f>
        <v>8</v>
      </c>
      <c r="FJ43" s="13"/>
      <c r="FK43" s="20"/>
    </row>
    <row r="44" spans="1:167" ht="12.75">
      <c r="A44" s="20">
        <f t="shared" si="0"/>
        <v>240</v>
      </c>
      <c r="B44" s="20">
        <f t="shared" si="1"/>
        <v>248</v>
      </c>
      <c r="C44" s="8">
        <v>31</v>
      </c>
      <c r="D44" s="12"/>
      <c r="E44" s="12"/>
      <c r="F44" s="12"/>
      <c r="G44" s="12"/>
      <c r="H44" s="11">
        <f>IF(D44&gt;=1,VLOOKUP(D44,Destinations!$B$3:$D$200,2),0)</f>
        <v>0</v>
      </c>
      <c r="I44" s="11">
        <f>IF(E44&gt;=1,VLOOKUP(E44,Destinations!$B$3:$D$200,2),0)</f>
        <v>0</v>
      </c>
      <c r="J44" s="11">
        <f>IF(F44&gt;=1,VLOOKUP(F44,Destinations!$B$3:$D$200,2),0)</f>
        <v>0</v>
      </c>
      <c r="K44" s="8">
        <f>IF(D44&gt;0,VLOOKUP(D44,Destinations!$B$3:$D$200,3),0)</f>
        <v>0</v>
      </c>
      <c r="L44" s="8">
        <f>IF(E44&gt;0,VLOOKUP(E44,Destinations!$B$3:$D$200,3),0)</f>
        <v>0</v>
      </c>
      <c r="M44" s="8">
        <f>IF(F44&gt;0,VLOOKUP(F44,Destinations!$B$3:$D$200,3),0)</f>
        <v>0</v>
      </c>
      <c r="N44" s="8">
        <f>IF(G44=0,Destinations!$G$3,VLOOKUP(G44,Destinations!$B$3:$D$200,3))</f>
        <v>8</v>
      </c>
      <c r="P44" s="13"/>
      <c r="Q44" s="20"/>
      <c r="AE44" s="13">
        <f>+AF43</f>
        <v>728</v>
      </c>
      <c r="AF44" s="20">
        <f>+AE44+SUM(AO44:AR44)</f>
        <v>736</v>
      </c>
      <c r="AG44" s="8">
        <v>31</v>
      </c>
      <c r="AH44" s="12"/>
      <c r="AI44" s="12"/>
      <c r="AJ44" s="12"/>
      <c r="AK44" s="12"/>
      <c r="AL44" s="11">
        <f>IF(AH44&gt;=1,VLOOKUP(AH44,Destinations!$B$3:$D$200,2),0)</f>
        <v>0</v>
      </c>
      <c r="AM44" s="11">
        <f>IF(AI44&gt;1,VLOOKUP(AI44,Destinations!$B$3:$D$200,2),0)</f>
        <v>0</v>
      </c>
      <c r="AN44" s="11">
        <f>IF(AJ44&gt;1,VLOOKUP(AJ44,Destinations!$B$3:$D$200,2),0)</f>
        <v>0</v>
      </c>
      <c r="AO44" s="8">
        <f>IF(AH44&gt;0,VLOOKUP(AH44,Destinations!$B$3:$D$200,3),0)</f>
        <v>0</v>
      </c>
      <c r="AP44" s="8">
        <f>IF(AI44&gt;0,VLOOKUP(AI44,Destinations!$B$3:$D$200,3),0)</f>
        <v>0</v>
      </c>
      <c r="AQ44" s="8">
        <f>IF(AJ44&gt;0,VLOOKUP(AJ44,Destinations!$B$3:$D$200,3),0)</f>
        <v>0</v>
      </c>
      <c r="AR44" s="8">
        <f>IF(AK44=0,Destinations!$G$3,0)</f>
        <v>8</v>
      </c>
      <c r="AT44" s="13"/>
      <c r="AU44" s="20"/>
      <c r="BI44" s="13">
        <f t="shared" si="8"/>
        <v>1216</v>
      </c>
      <c r="BJ44" s="20">
        <f>+BI44+SUM(BS44:BV44)</f>
        <v>1224</v>
      </c>
      <c r="BK44" s="8">
        <v>31</v>
      </c>
      <c r="BL44" s="12">
        <v>2</v>
      </c>
      <c r="BM44" s="12"/>
      <c r="BN44" s="12"/>
      <c r="BO44" s="12"/>
      <c r="BP44" s="11" t="str">
        <f>IF(BL44&gt;=1,VLOOKUP(BL44,Destinations!$B$3:$D$200,2),0)</f>
        <v>Weekend - Home</v>
      </c>
      <c r="BQ44" s="11">
        <f>IF(BM44&gt;1,VLOOKUP(BM44,Destinations!$B$3:$D$200,2),0)</f>
        <v>0</v>
      </c>
      <c r="BR44" s="11">
        <f>IF(BN44&gt;1,VLOOKUP(BN44,Destinations!$B$3:$D$200,2),0)</f>
        <v>0</v>
      </c>
      <c r="BS44" s="8">
        <f>IF(BL44&gt;0,VLOOKUP(BL44,Destinations!$B$3:$D$200,3),0)</f>
        <v>0</v>
      </c>
      <c r="BT44" s="8">
        <f>IF(BM44&gt;0,VLOOKUP(BM44,Destinations!$B$3:$D$200,3),0)</f>
        <v>0</v>
      </c>
      <c r="BU44" s="8">
        <f>IF(BN44&gt;0,VLOOKUP(BN44,Destinations!$B$3:$D$200,3),0)</f>
        <v>0</v>
      </c>
      <c r="BV44" s="8">
        <f>IF(BO44=0,Destinations!$G$3,VLOOKUP(BO44,Destinations!$B$3:$D$147,3))</f>
        <v>8</v>
      </c>
      <c r="BX44" s="13">
        <f t="shared" si="10"/>
        <v>1464</v>
      </c>
      <c r="BY44" s="20">
        <f t="shared" si="11"/>
        <v>1472</v>
      </c>
      <c r="BZ44" s="8">
        <v>31</v>
      </c>
      <c r="CA44" s="12"/>
      <c r="CB44" s="12"/>
      <c r="CC44" s="12"/>
      <c r="CD44" s="12"/>
      <c r="CE44" s="11">
        <f>IF(CA44&gt;=1,VLOOKUP(CA44,Destinations!$B$3:$D$200,2),0)</f>
        <v>0</v>
      </c>
      <c r="CF44" s="11">
        <f>IF(CB44&gt;1,VLOOKUP(CB44,Destinations!$B$3:$D$200,2),0)</f>
        <v>0</v>
      </c>
      <c r="CG44" s="11">
        <f>IF(CC44&gt;1,VLOOKUP(CC44,Destinations!$B$3:$D$200,2),0)</f>
        <v>0</v>
      </c>
      <c r="CH44" s="8">
        <f>IF(CA44&gt;0,VLOOKUP(CA44,Destinations!$B$3:$D$200,3),0)</f>
        <v>0</v>
      </c>
      <c r="CI44" s="8">
        <f>IF(CB44&gt;0,VLOOKUP(CB44,Destinations!$B$3:$D$200,3),0)</f>
        <v>0</v>
      </c>
      <c r="CJ44" s="8">
        <f>IF(CC44&gt;0,VLOOKUP(CC44,Destinations!$B$3:$D$200,3),0)</f>
        <v>0</v>
      </c>
      <c r="CK44" s="8">
        <f>IF(CD44=0,Destinations!$G$3,VLOOKUP(CD44,Destinations!$B$3:$D$147,3))</f>
        <v>8</v>
      </c>
      <c r="CM44" s="13"/>
      <c r="CN44" s="20"/>
      <c r="DB44" s="13">
        <f t="shared" si="14"/>
        <v>1952</v>
      </c>
      <c r="DC44" s="20">
        <f>+DB44+SUM(DL44:DO44)</f>
        <v>1960</v>
      </c>
      <c r="DD44" s="8">
        <v>31</v>
      </c>
      <c r="DE44" s="12"/>
      <c r="DF44" s="12"/>
      <c r="DG44" s="12"/>
      <c r="DH44" s="12"/>
      <c r="DI44" s="11">
        <f>IF(DE44&gt;=1,VLOOKUP(DE44,Destinations!$B$3:$D$200,2),0)</f>
        <v>0</v>
      </c>
      <c r="DJ44" s="11">
        <f>IF(DF44&gt;1,VLOOKUP(DF44,Destinations!$B$3:$D$200,2),0)</f>
        <v>0</v>
      </c>
      <c r="DK44" s="11">
        <f>IF(DG44&gt;1,VLOOKUP(DG44,Destinations!$B$3:$D$200,2),0)</f>
        <v>0</v>
      </c>
      <c r="DL44" s="8">
        <f>IF(DE44&gt;0,VLOOKUP(DE44,Destinations!$B$3:$D$200,3),0)</f>
        <v>0</v>
      </c>
      <c r="DM44" s="8">
        <f>IF(DF44&gt;0,VLOOKUP(DF44,Destinations!$B$3:$D$200,3),0)</f>
        <v>0</v>
      </c>
      <c r="DN44" s="8">
        <f>IF(DG44&gt;0,VLOOKUP(DG44,Destinations!$B$3:$D$200,3),0)</f>
        <v>0</v>
      </c>
      <c r="DO44" s="8">
        <f>IF(DH44=0,Destinations!$G$3,VLOOKUP(DH44,Destinations!$B$3:$D$147,3))</f>
        <v>8</v>
      </c>
      <c r="EF44" s="13">
        <f t="shared" si="18"/>
        <v>2440</v>
      </c>
      <c r="EG44" s="20">
        <f>+EF44+SUM(EP44:ES44)</f>
        <v>2448</v>
      </c>
      <c r="EH44" s="8">
        <v>31</v>
      </c>
      <c r="EI44" s="12">
        <v>2</v>
      </c>
      <c r="EJ44" s="12"/>
      <c r="EK44" s="12"/>
      <c r="EL44" s="12"/>
      <c r="EM44" s="11" t="str">
        <f>IF(EI44&gt;=1,VLOOKUP(EI44,Destinations!$B$3:$D$200,2),0)</f>
        <v>Weekend - Home</v>
      </c>
      <c r="EN44" s="11">
        <f>IF(EJ44&gt;1,VLOOKUP(EJ44,Destinations!$B$3:$D$200,2),0)</f>
        <v>0</v>
      </c>
      <c r="EO44" s="11">
        <f>IF(EK44&gt;1,VLOOKUP(EK44,Destinations!$B$3:$D$200,2),0)</f>
        <v>0</v>
      </c>
      <c r="EP44" s="8">
        <f>IF(EI44&gt;0,VLOOKUP(EI44,Destinations!$B$3:$D$200,3),0)</f>
        <v>0</v>
      </c>
      <c r="EQ44" s="8">
        <f>IF(EJ44&gt;0,VLOOKUP(EJ44,Destinations!$B$3:$D$200,3),0)</f>
        <v>0</v>
      </c>
      <c r="ER44" s="8">
        <f>IF(EK44&gt;0,VLOOKUP(EK44,Destinations!$B$3:$D$200,3),0)</f>
        <v>0</v>
      </c>
      <c r="ES44" s="8">
        <f>IF(EL44=0,Destinations!$G$3,VLOOKUP(EL44,Destinations!$B$3:$D$147,3))</f>
        <v>8</v>
      </c>
      <c r="EU44" s="13">
        <f t="shared" si="20"/>
        <v>2688</v>
      </c>
      <c r="EV44" s="20">
        <f t="shared" si="21"/>
        <v>2696</v>
      </c>
      <c r="EW44" s="8">
        <v>31</v>
      </c>
      <c r="EX44" s="12"/>
      <c r="EY44" s="12"/>
      <c r="EZ44" s="12"/>
      <c r="FA44" s="12"/>
      <c r="FB44" s="11">
        <f>IF(EX44&gt;=1,VLOOKUP(EX44,Destinations!$B$3:$D$200,2),0)</f>
        <v>0</v>
      </c>
      <c r="FC44" s="11">
        <f>IF(EY44&gt;1,VLOOKUP(EY44,Destinations!$B$3:$D$200,2),0)</f>
        <v>0</v>
      </c>
      <c r="FD44" s="11">
        <f>IF(EZ44&gt;1,VLOOKUP(EZ44,Destinations!$B$3:$D$200,2),0)</f>
        <v>0</v>
      </c>
      <c r="FE44" s="8">
        <f>IF(EX44&gt;0,VLOOKUP(EX44,Destinations!$B$3:$D$200,3),0)</f>
        <v>0</v>
      </c>
      <c r="FF44" s="8">
        <f>IF(EY44&gt;0,VLOOKUP(EY44,Destinations!$B$3:$D$200,3),0)</f>
        <v>0</v>
      </c>
      <c r="FG44" s="8">
        <f>IF(EZ44&gt;0,VLOOKUP(EZ44,Destinations!$B$3:$D$200,3),0)</f>
        <v>0</v>
      </c>
      <c r="FH44" s="8">
        <f>IF(FA44=0,Destinations!$G$3,VLOOKUP(FA44,Destinations!$B$3:$D$147,3))</f>
        <v>8</v>
      </c>
      <c r="FJ44" s="13"/>
      <c r="FK44" s="20"/>
    </row>
    <row r="45" spans="1:10" ht="12.75">
      <c r="A45" s="20"/>
      <c r="B45" s="20"/>
      <c r="D45" s="12"/>
      <c r="E45" s="12"/>
      <c r="F45" s="12"/>
      <c r="G45" s="12"/>
      <c r="H45" s="11"/>
      <c r="I45" s="11"/>
      <c r="J45" s="11"/>
    </row>
    <row r="46" spans="4:178" ht="12.75">
      <c r="D46" s="12"/>
      <c r="E46" s="12"/>
      <c r="F46" s="12"/>
      <c r="G46" s="12"/>
      <c r="K46" s="9">
        <f>SUM(K14:K45)</f>
        <v>0</v>
      </c>
      <c r="L46" s="9">
        <f>SUM(L14:L45)</f>
        <v>0</v>
      </c>
      <c r="M46" s="9">
        <f>SUM(M14:M45)</f>
        <v>0</v>
      </c>
      <c r="Z46" s="9">
        <f>SUM(Z14:Z45)</f>
        <v>0</v>
      </c>
      <c r="AA46" s="9">
        <f>SUM(AA14:AA45)</f>
        <v>0</v>
      </c>
      <c r="AB46" s="9">
        <f>SUM(AB14:AB45)</f>
        <v>0</v>
      </c>
      <c r="AO46" s="9">
        <f>SUM(AO14:AO45)</f>
        <v>0</v>
      </c>
      <c r="AP46" s="9">
        <f>SUM(AP14:AP45)</f>
        <v>0</v>
      </c>
      <c r="AQ46" s="9">
        <f>SUM(AQ14:AQ45)</f>
        <v>0</v>
      </c>
      <c r="BD46" s="9">
        <f>SUM(BD14:BD45)</f>
        <v>0</v>
      </c>
      <c r="BE46" s="9">
        <f>SUM(BE14:BE45)</f>
        <v>0</v>
      </c>
      <c r="BF46" s="9">
        <f>SUM(BF14:BF45)</f>
        <v>0</v>
      </c>
      <c r="BS46" s="9">
        <f>SUM(BS14:BS45)</f>
        <v>0</v>
      </c>
      <c r="BT46" s="9">
        <f>SUM(BT14:BT45)</f>
        <v>0</v>
      </c>
      <c r="BU46" s="9">
        <f>SUM(BU14:BU45)</f>
        <v>0</v>
      </c>
      <c r="CH46" s="9">
        <f>SUM(CH14:CH45)</f>
        <v>0</v>
      </c>
      <c r="CI46" s="9">
        <f>SUM(CI14:CI45)</f>
        <v>0</v>
      </c>
      <c r="CJ46" s="9">
        <f>SUM(CJ14:CJ45)</f>
        <v>0</v>
      </c>
      <c r="CW46" s="9">
        <f>SUM(CW14:CW45)</f>
        <v>0</v>
      </c>
      <c r="CX46" s="9">
        <f>SUM(CX14:CX45)</f>
        <v>0</v>
      </c>
      <c r="CY46" s="9">
        <f>SUM(CY14:CY45)</f>
        <v>0</v>
      </c>
      <c r="DL46" s="9">
        <f>SUM(DL14:DL45)</f>
        <v>0</v>
      </c>
      <c r="DM46" s="9">
        <f>SUM(DM14:DM45)</f>
        <v>0</v>
      </c>
      <c r="DN46" s="9">
        <f>SUM(DN14:DN45)</f>
        <v>0</v>
      </c>
      <c r="EA46" s="9">
        <f>SUM(EA14:EA45)</f>
        <v>0</v>
      </c>
      <c r="EB46" s="9">
        <f>SUM(EB14:EB45)</f>
        <v>0</v>
      </c>
      <c r="EC46" s="9">
        <f>SUM(EC14:EC45)</f>
        <v>0</v>
      </c>
      <c r="EP46" s="9">
        <f>SUM(EP14:EP45)</f>
        <v>0</v>
      </c>
      <c r="EQ46" s="9">
        <f>SUM(EQ14:EQ45)</f>
        <v>0</v>
      </c>
      <c r="ER46" s="9">
        <f>SUM(ER14:ER45)</f>
        <v>0</v>
      </c>
      <c r="FE46" s="9">
        <f>SUM(FE14:FE45)</f>
        <v>0</v>
      </c>
      <c r="FF46" s="9">
        <f>SUM(FF14:FF45)</f>
        <v>0</v>
      </c>
      <c r="FG46" s="9">
        <f>SUM(FG14:FG45)</f>
        <v>0</v>
      </c>
      <c r="FT46" s="9">
        <f>SUM(FT14:FT45)</f>
        <v>0</v>
      </c>
      <c r="FU46" s="9">
        <f>SUM(FU14:FU45)</f>
        <v>0</v>
      </c>
      <c r="FV46" s="9">
        <f>SUM(FV14:FV45)</f>
        <v>0</v>
      </c>
    </row>
    <row r="47" spans="11:179" ht="12.75">
      <c r="K47" s="9"/>
      <c r="L47" s="9"/>
      <c r="M47" s="9"/>
      <c r="N47" s="8">
        <f>SUM(N14:N44)</f>
        <v>248</v>
      </c>
      <c r="AC47" s="8">
        <f>SUM(AC14:AC44)</f>
        <v>240</v>
      </c>
      <c r="AR47" s="8">
        <f>SUM(AR14:AR44)</f>
        <v>248</v>
      </c>
      <c r="BG47" s="8">
        <f>SUM(BG14:BG44)</f>
        <v>240</v>
      </c>
      <c r="BV47" s="8">
        <f>SUM(BV14:BV44)</f>
        <v>248</v>
      </c>
      <c r="CK47" s="8">
        <f>SUM(CK14:CK44)</f>
        <v>248</v>
      </c>
      <c r="CZ47" s="8">
        <f>SUM(CZ14:CZ44)</f>
        <v>240</v>
      </c>
      <c r="DO47" s="8">
        <f>SUM(DO14:DO44)</f>
        <v>248</v>
      </c>
      <c r="ED47" s="8">
        <f>SUM(ED14:ED44)</f>
        <v>240</v>
      </c>
      <c r="ES47" s="8">
        <f>SUM(ES14:ES44)</f>
        <v>248</v>
      </c>
      <c r="FH47" s="8">
        <f>SUM(FH14:FH44)</f>
        <v>248</v>
      </c>
      <c r="FW47" s="8">
        <f>SUM(FW14:FW44)</f>
        <v>224</v>
      </c>
    </row>
    <row r="48" spans="14:178" ht="12.75">
      <c r="N48" s="8">
        <f>SUM(N14:N45)</f>
        <v>248</v>
      </c>
      <c r="Z48" s="10">
        <f>Z46/(Z46+AC47)</f>
        <v>0</v>
      </c>
      <c r="AA48" s="10"/>
      <c r="AB48" s="10"/>
      <c r="AO48" s="10">
        <f>AO46/(AO46+AR47)</f>
        <v>0</v>
      </c>
      <c r="AP48" s="10"/>
      <c r="AQ48" s="10"/>
      <c r="BD48" s="10">
        <f>BD46/(BD46+BG47)</f>
        <v>0</v>
      </c>
      <c r="BE48" s="10"/>
      <c r="BF48" s="10"/>
      <c r="BS48" s="10">
        <f>BS46/(BS46+BV47)</f>
        <v>0</v>
      </c>
      <c r="BT48" s="10"/>
      <c r="BU48" s="10"/>
      <c r="CH48" s="10">
        <f>CH46/(CH46+CK47)</f>
        <v>0</v>
      </c>
      <c r="CI48" s="10"/>
      <c r="CJ48" s="10"/>
      <c r="CW48" s="10">
        <f>CW46/(CW46+CZ47)</f>
        <v>0</v>
      </c>
      <c r="CX48" s="10"/>
      <c r="CY48" s="10"/>
      <c r="DL48" s="10">
        <f>DL46/(DL46+DO47)</f>
        <v>0</v>
      </c>
      <c r="DM48" s="10"/>
      <c r="DN48" s="10"/>
      <c r="EA48" s="10">
        <f>EA46/(EA46+ED47)</f>
        <v>0</v>
      </c>
      <c r="EB48" s="10"/>
      <c r="EC48" s="10"/>
      <c r="EP48" s="10">
        <f>EP46/(EP46+ES47)</f>
        <v>0</v>
      </c>
      <c r="EQ48" s="10"/>
      <c r="ER48" s="10"/>
      <c r="FE48" s="10">
        <f>FE46/(FE46+FH47)</f>
        <v>0</v>
      </c>
      <c r="FF48" s="10"/>
      <c r="FG48" s="10"/>
      <c r="FT48" s="10">
        <f>FT46/(FT46+FW47)</f>
        <v>0</v>
      </c>
      <c r="FU48" s="10"/>
      <c r="FV48" s="10"/>
    </row>
    <row r="49" spans="11:176" ht="12.75">
      <c r="K49" s="10">
        <f>SUM(K47:N48)/SUM(K47:N48)</f>
        <v>1</v>
      </c>
      <c r="L49" s="10"/>
      <c r="M49" s="10"/>
      <c r="Y49" s="8" t="s">
        <v>5</v>
      </c>
      <c r="Z49" s="8">
        <f>SUM(Z14:AB44)</f>
        <v>0</v>
      </c>
      <c r="AN49" s="8" t="s">
        <v>5</v>
      </c>
      <c r="AO49" s="8">
        <f>SUM(AO14:AQ44)</f>
        <v>0</v>
      </c>
      <c r="BC49" s="8" t="s">
        <v>5</v>
      </c>
      <c r="BD49" s="8">
        <f>SUM(BD14:BF44)</f>
        <v>0</v>
      </c>
      <c r="BR49" s="8" t="s">
        <v>5</v>
      </c>
      <c r="BS49" s="8">
        <f>SUM(BS14:BU44)</f>
        <v>0</v>
      </c>
      <c r="CG49" s="8" t="s">
        <v>5</v>
      </c>
      <c r="CH49" s="8">
        <f>SUM(CH14:CJ44)</f>
        <v>0</v>
      </c>
      <c r="CV49" s="8" t="s">
        <v>5</v>
      </c>
      <c r="CW49" s="8">
        <f>SUM(CW14:CY44)</f>
        <v>0</v>
      </c>
      <c r="DK49" s="8" t="s">
        <v>5</v>
      </c>
      <c r="DL49" s="8">
        <f>SUM(DL14:DN44)</f>
        <v>0</v>
      </c>
      <c r="DZ49" s="8" t="s">
        <v>5</v>
      </c>
      <c r="EA49" s="8">
        <f>SUM(EA14:EC44)</f>
        <v>0</v>
      </c>
      <c r="EO49" s="8" t="s">
        <v>5</v>
      </c>
      <c r="EP49" s="8">
        <f>SUM(EP14:ER44)</f>
        <v>0</v>
      </c>
      <c r="FD49" s="8" t="s">
        <v>5</v>
      </c>
      <c r="FE49" s="8">
        <f>SUM(FE14:FG44)</f>
        <v>0</v>
      </c>
      <c r="FS49" s="8" t="s">
        <v>5</v>
      </c>
      <c r="FT49" s="8">
        <f>SUM(FT14:FV42)</f>
        <v>0</v>
      </c>
    </row>
    <row r="50" spans="10:176" ht="12.75">
      <c r="J50" s="8" t="s">
        <v>5</v>
      </c>
      <c r="K50" s="8">
        <f>SUM(K14:M45)</f>
        <v>0</v>
      </c>
      <c r="Y50" s="8" t="s">
        <v>4</v>
      </c>
      <c r="Z50" s="8">
        <f>SUM(AC14:AC44)</f>
        <v>240</v>
      </c>
      <c r="AN50" s="8" t="s">
        <v>4</v>
      </c>
      <c r="AO50" s="8">
        <f>SUM(AR14:AR44)</f>
        <v>248</v>
      </c>
      <c r="BC50" s="8" t="s">
        <v>4</v>
      </c>
      <c r="BD50" s="8">
        <f>SUM(BG14:BG44)</f>
        <v>240</v>
      </c>
      <c r="BR50" s="8" t="s">
        <v>4</v>
      </c>
      <c r="BS50" s="8">
        <f>SUM(BV14:BV44)</f>
        <v>248</v>
      </c>
      <c r="CG50" s="8" t="s">
        <v>4</v>
      </c>
      <c r="CH50" s="8">
        <f>SUM(CK14:CK44)</f>
        <v>248</v>
      </c>
      <c r="CV50" s="8" t="s">
        <v>4</v>
      </c>
      <c r="CW50" s="8">
        <f>SUM(CZ14:CZ44)</f>
        <v>240</v>
      </c>
      <c r="DK50" s="8" t="s">
        <v>4</v>
      </c>
      <c r="DL50" s="8">
        <f>SUM(DO14:DO44)</f>
        <v>248</v>
      </c>
      <c r="DZ50" s="8" t="s">
        <v>4</v>
      </c>
      <c r="EA50" s="8">
        <f>SUM(ED14:ED44)</f>
        <v>240</v>
      </c>
      <c r="EO50" s="8" t="s">
        <v>4</v>
      </c>
      <c r="EP50" s="8">
        <f>SUM(ES14:ES44)</f>
        <v>248</v>
      </c>
      <c r="FD50" s="8" t="s">
        <v>4</v>
      </c>
      <c r="FE50" s="8">
        <f>SUM(FH14:FH44)</f>
        <v>248</v>
      </c>
      <c r="FS50" s="8" t="s">
        <v>4</v>
      </c>
      <c r="FT50" s="8">
        <f>SUM(FW14:FW44)</f>
        <v>224</v>
      </c>
    </row>
    <row r="51" spans="10:176" ht="12.75">
      <c r="J51" s="8" t="s">
        <v>4</v>
      </c>
      <c r="K51" s="8">
        <f>SUM(N14:N45)</f>
        <v>248</v>
      </c>
      <c r="Y51" s="8" t="s">
        <v>16</v>
      </c>
      <c r="Z51" s="8">
        <f>Z49+Z50</f>
        <v>240</v>
      </c>
      <c r="AN51" s="8" t="s">
        <v>16</v>
      </c>
      <c r="AO51" s="8">
        <f>AO49+AO50</f>
        <v>248</v>
      </c>
      <c r="BC51" s="8" t="s">
        <v>16</v>
      </c>
      <c r="BD51" s="8">
        <f>BD49+BD50</f>
        <v>240</v>
      </c>
      <c r="BR51" s="8" t="s">
        <v>16</v>
      </c>
      <c r="BS51" s="8">
        <f>BS49+BS50</f>
        <v>248</v>
      </c>
      <c r="CG51" s="8" t="s">
        <v>16</v>
      </c>
      <c r="CH51" s="8">
        <f>CH49+CH50</f>
        <v>248</v>
      </c>
      <c r="CV51" s="8" t="s">
        <v>16</v>
      </c>
      <c r="CW51" s="8">
        <f>CW49+CW50</f>
        <v>240</v>
      </c>
      <c r="DK51" s="8" t="s">
        <v>16</v>
      </c>
      <c r="DL51" s="8">
        <f>DL49+DL50</f>
        <v>248</v>
      </c>
      <c r="DZ51" s="8" t="s">
        <v>16</v>
      </c>
      <c r="EA51" s="8">
        <f>EA49+EA50</f>
        <v>240</v>
      </c>
      <c r="EO51" s="8" t="s">
        <v>16</v>
      </c>
      <c r="EP51" s="8">
        <f>EP49+EP50</f>
        <v>248</v>
      </c>
      <c r="FD51" s="8" t="s">
        <v>16</v>
      </c>
      <c r="FE51" s="8">
        <f>FE49+FE50</f>
        <v>248</v>
      </c>
      <c r="FS51" s="8" t="s">
        <v>16</v>
      </c>
      <c r="FT51" s="8">
        <f>FT49+FT50</f>
        <v>224</v>
      </c>
    </row>
    <row r="52" spans="10:11" ht="12.75">
      <c r="J52" s="8" t="s">
        <v>16</v>
      </c>
      <c r="K52" s="8">
        <f>K50+K51</f>
        <v>248</v>
      </c>
    </row>
  </sheetData>
  <sheetProtection/>
  <mergeCells count="36">
    <mergeCell ref="DT13:DV13"/>
    <mergeCell ref="DX13:DZ13"/>
    <mergeCell ref="EI13:EK13"/>
    <mergeCell ref="EM13:EO13"/>
    <mergeCell ref="EX13:EZ13"/>
    <mergeCell ref="FB13:FD13"/>
    <mergeCell ref="FM13:FO13"/>
    <mergeCell ref="FQ13:FS13"/>
    <mergeCell ref="BL13:BN13"/>
    <mergeCell ref="BP13:BR13"/>
    <mergeCell ref="CA13:CC13"/>
    <mergeCell ref="CE13:CG13"/>
    <mergeCell ref="CP13:CR13"/>
    <mergeCell ref="CT13:CV13"/>
    <mergeCell ref="DE13:DG13"/>
    <mergeCell ref="DI13:DK13"/>
    <mergeCell ref="D13:F13"/>
    <mergeCell ref="H13:J13"/>
    <mergeCell ref="S13:U13"/>
    <mergeCell ref="W13:Y13"/>
    <mergeCell ref="AH13:AJ13"/>
    <mergeCell ref="AL13:AN13"/>
    <mergeCell ref="AW13:AY13"/>
    <mergeCell ref="BA13:BC13"/>
    <mergeCell ref="BK11:BV11"/>
    <mergeCell ref="BZ11:CK11"/>
    <mergeCell ref="CO11:CZ11"/>
    <mergeCell ref="DD11:DO11"/>
    <mergeCell ref="DS11:ED11"/>
    <mergeCell ref="EH11:ES11"/>
    <mergeCell ref="EW11:FH11"/>
    <mergeCell ref="FL11:FW11"/>
    <mergeCell ref="C11:N11"/>
    <mergeCell ref="R11:AC11"/>
    <mergeCell ref="AG11:AR11"/>
    <mergeCell ref="AV11:BG11"/>
  </mergeCells>
  <conditionalFormatting sqref="C15:N45">
    <cfRule type="expression" priority="27" dxfId="1">
      <formula>$D15=2</formula>
    </cfRule>
    <cfRule type="expression" priority="28" dxfId="0">
      <formula>$D15=1</formula>
    </cfRule>
  </conditionalFormatting>
  <conditionalFormatting sqref="R14:AC43">
    <cfRule type="expression" priority="25" dxfId="1">
      <formula>$S14=2</formula>
    </cfRule>
    <cfRule type="expression" priority="26" dxfId="0">
      <formula>$S14=1</formula>
    </cfRule>
  </conditionalFormatting>
  <conditionalFormatting sqref="AG14:AR14 AL15:AQ44">
    <cfRule type="expression" priority="23" dxfId="1" stopIfTrue="1">
      <formula>$AH14=2</formula>
    </cfRule>
    <cfRule type="expression" priority="24" dxfId="0" stopIfTrue="1">
      <formula>$AH14=1</formula>
    </cfRule>
  </conditionalFormatting>
  <conditionalFormatting sqref="AV14:BG43">
    <cfRule type="expression" priority="19" dxfId="1">
      <formula>$AW14=2</formula>
    </cfRule>
    <cfRule type="expression" priority="20" dxfId="0">
      <formula>$AW14=1</formula>
    </cfRule>
  </conditionalFormatting>
  <conditionalFormatting sqref="BK14:BV44">
    <cfRule type="expression" priority="17" dxfId="1">
      <formula>$BL14=2</formula>
    </cfRule>
    <cfRule type="expression" priority="18" dxfId="0">
      <formula>$BL14=1</formula>
    </cfRule>
  </conditionalFormatting>
  <conditionalFormatting sqref="BZ14:CL44">
    <cfRule type="expression" priority="15" dxfId="1">
      <formula>$CA14=2</formula>
    </cfRule>
    <cfRule type="expression" priority="16" dxfId="0">
      <formula>$CA14=1</formula>
    </cfRule>
  </conditionalFormatting>
  <conditionalFormatting sqref="CO14:CZ43">
    <cfRule type="expression" priority="13" dxfId="1">
      <formula>$CP14=2</formula>
    </cfRule>
    <cfRule type="expression" priority="14" dxfId="0">
      <formula>$CP14=1</formula>
    </cfRule>
  </conditionalFormatting>
  <conditionalFormatting sqref="DD14:DO44">
    <cfRule type="expression" priority="11" dxfId="1">
      <formula>$DE14=2</formula>
    </cfRule>
    <cfRule type="expression" priority="12" dxfId="0">
      <formula>$DE14=1</formula>
    </cfRule>
  </conditionalFormatting>
  <conditionalFormatting sqref="DS14:ED43">
    <cfRule type="expression" priority="9" dxfId="1">
      <formula>$DT14=2</formula>
    </cfRule>
    <cfRule type="expression" priority="10" dxfId="0">
      <formula>$DT14=1</formula>
    </cfRule>
  </conditionalFormatting>
  <conditionalFormatting sqref="EH14:ES44">
    <cfRule type="expression" priority="7" dxfId="1">
      <formula>$EI14=2</formula>
    </cfRule>
    <cfRule type="expression" priority="8" dxfId="0">
      <formula>$EI14=1</formula>
    </cfRule>
  </conditionalFormatting>
  <conditionalFormatting sqref="EW14:FH44">
    <cfRule type="expression" priority="5" dxfId="1">
      <formula>$EX14=2</formula>
    </cfRule>
    <cfRule type="expression" priority="6" dxfId="0">
      <formula>$EX14=1</formula>
    </cfRule>
  </conditionalFormatting>
  <conditionalFormatting sqref="FL42 FL14:FW41">
    <cfRule type="expression" priority="3" dxfId="1">
      <formula>$FM14=2</formula>
    </cfRule>
    <cfRule type="expression" priority="4" dxfId="0">
      <formula>$FM14=1</formula>
    </cfRule>
  </conditionalFormatting>
  <conditionalFormatting sqref="AG15:AR44">
    <cfRule type="expression" priority="1" dxfId="1" stopIfTrue="1">
      <formula>$AH15=2</formula>
    </cfRule>
    <cfRule type="expression" priority="2" dxfId="0" stopIfTrue="1">
      <formula>$AH15=1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02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140625" style="0" customWidth="1"/>
    <col min="2" max="2" width="9.140625" style="1" customWidth="1"/>
    <col min="3" max="3" width="18.140625" style="0" customWidth="1"/>
    <col min="6" max="6" width="21.7109375" style="0" customWidth="1"/>
  </cols>
  <sheetData>
    <row r="1" ht="12.75">
      <c r="B1" s="1" t="s">
        <v>22</v>
      </c>
    </row>
    <row r="2" spans="3:4" ht="12.75">
      <c r="C2" t="s">
        <v>6</v>
      </c>
      <c r="D2" t="s">
        <v>7</v>
      </c>
    </row>
    <row r="3" spans="2:7" ht="12.75">
      <c r="B3" s="2">
        <v>1</v>
      </c>
      <c r="C3" s="3" t="s">
        <v>9</v>
      </c>
      <c r="D3" s="4">
        <v>0</v>
      </c>
      <c r="F3" t="s">
        <v>23</v>
      </c>
      <c r="G3">
        <v>8</v>
      </c>
    </row>
    <row r="4" spans="2:4" ht="12.75">
      <c r="B4" s="5">
        <v>2</v>
      </c>
      <c r="C4" t="s">
        <v>10</v>
      </c>
      <c r="D4" s="7">
        <v>0</v>
      </c>
    </row>
    <row r="5" spans="2:4" ht="12.75">
      <c r="B5" s="5">
        <v>3</v>
      </c>
      <c r="C5" t="s">
        <v>8</v>
      </c>
      <c r="D5" s="7">
        <v>0</v>
      </c>
    </row>
    <row r="6" spans="2:4" ht="12.75">
      <c r="B6" s="5">
        <v>4</v>
      </c>
      <c r="D6" s="7"/>
    </row>
    <row r="7" spans="2:4" ht="12.75">
      <c r="B7" s="5">
        <v>5</v>
      </c>
      <c r="C7" s="16"/>
      <c r="D7" s="7"/>
    </row>
    <row r="8" spans="2:4" ht="12.75">
      <c r="B8" s="5">
        <v>6</v>
      </c>
      <c r="D8" s="7"/>
    </row>
    <row r="9" spans="2:4" ht="12.75">
      <c r="B9" s="5">
        <v>7</v>
      </c>
      <c r="C9" s="16"/>
      <c r="D9" s="7"/>
    </row>
    <row r="10" spans="2:4" ht="12.75">
      <c r="B10" s="5">
        <v>8</v>
      </c>
      <c r="C10" s="16"/>
      <c r="D10" s="7"/>
    </row>
    <row r="11" spans="2:4" ht="12.75">
      <c r="B11" s="5">
        <v>9</v>
      </c>
      <c r="D11" s="7"/>
    </row>
    <row r="12" spans="2:4" ht="12.75">
      <c r="B12" s="5">
        <v>10</v>
      </c>
      <c r="D12" s="7"/>
    </row>
    <row r="13" spans="2:4" ht="12.75">
      <c r="B13" s="5">
        <v>11</v>
      </c>
      <c r="C13" s="16"/>
      <c r="D13" s="7"/>
    </row>
    <row r="14" spans="2:4" ht="12.75">
      <c r="B14" s="5">
        <v>12</v>
      </c>
      <c r="C14" s="16"/>
      <c r="D14" s="7"/>
    </row>
    <row r="15" spans="2:4" ht="12.75">
      <c r="B15" s="5">
        <v>13</v>
      </c>
      <c r="D15" s="7"/>
    </row>
    <row r="16" spans="2:4" ht="12.75">
      <c r="B16" s="5">
        <v>14</v>
      </c>
      <c r="D16" s="7"/>
    </row>
    <row r="17" spans="2:4" ht="12.75">
      <c r="B17" s="5">
        <v>15</v>
      </c>
      <c r="D17" s="7"/>
    </row>
    <row r="18" spans="2:4" ht="12.75">
      <c r="B18" s="5">
        <v>16</v>
      </c>
      <c r="D18" s="7"/>
    </row>
    <row r="19" spans="2:4" ht="12.75">
      <c r="B19" s="5">
        <v>17</v>
      </c>
      <c r="D19" s="7"/>
    </row>
    <row r="20" spans="2:4" ht="12.75">
      <c r="B20" s="5">
        <v>18</v>
      </c>
      <c r="C20" s="16"/>
      <c r="D20" s="7"/>
    </row>
    <row r="21" spans="2:4" ht="12.75">
      <c r="B21" s="5">
        <v>19</v>
      </c>
      <c r="D21" s="7"/>
    </row>
    <row r="22" spans="2:4" ht="12.75">
      <c r="B22" s="5">
        <v>20</v>
      </c>
      <c r="C22" s="16"/>
      <c r="D22" s="7"/>
    </row>
    <row r="23" spans="2:4" ht="12.75">
      <c r="B23" s="5">
        <v>21</v>
      </c>
      <c r="D23" s="7"/>
    </row>
    <row r="24" spans="2:4" ht="12.75">
      <c r="B24" s="5">
        <v>22</v>
      </c>
      <c r="D24" s="7"/>
    </row>
    <row r="25" spans="2:4" ht="12.75">
      <c r="B25" s="5">
        <v>23</v>
      </c>
      <c r="D25" s="7"/>
    </row>
    <row r="26" spans="2:4" ht="12.75">
      <c r="B26" s="5">
        <v>24</v>
      </c>
      <c r="D26" s="7"/>
    </row>
    <row r="27" spans="2:4" ht="12.75">
      <c r="B27" s="5">
        <v>25</v>
      </c>
      <c r="D27" s="7"/>
    </row>
    <row r="28" spans="2:4" ht="12.75">
      <c r="B28" s="5">
        <v>26</v>
      </c>
      <c r="D28" s="7"/>
    </row>
    <row r="29" spans="2:4" ht="12.75">
      <c r="B29" s="5">
        <v>27</v>
      </c>
      <c r="D29" s="7"/>
    </row>
    <row r="30" spans="2:4" ht="12.75">
      <c r="B30" s="5">
        <v>28</v>
      </c>
      <c r="D30" s="7"/>
    </row>
    <row r="31" spans="2:4" ht="12.75">
      <c r="B31" s="5">
        <v>29</v>
      </c>
      <c r="C31" s="16"/>
      <c r="D31" s="7"/>
    </row>
    <row r="32" spans="2:4" ht="12.75">
      <c r="B32" s="5">
        <v>30</v>
      </c>
      <c r="D32" s="7"/>
    </row>
    <row r="33" spans="2:4" ht="12.75">
      <c r="B33" s="5">
        <v>31</v>
      </c>
      <c r="D33" s="7"/>
    </row>
    <row r="34" spans="2:4" ht="12.75">
      <c r="B34" s="5">
        <v>32</v>
      </c>
      <c r="D34" s="7"/>
    </row>
    <row r="35" spans="2:4" ht="12.75">
      <c r="B35" s="5">
        <v>33</v>
      </c>
      <c r="D35" s="7"/>
    </row>
    <row r="36" spans="2:5" ht="12.75">
      <c r="B36" s="5">
        <v>34</v>
      </c>
      <c r="D36" s="7"/>
      <c r="E36" s="6"/>
    </row>
    <row r="37" spans="2:5" ht="12.75">
      <c r="B37" s="5">
        <v>35</v>
      </c>
      <c r="D37" s="7"/>
      <c r="E37" s="6"/>
    </row>
    <row r="38" spans="2:5" ht="12.75">
      <c r="B38" s="5">
        <v>36</v>
      </c>
      <c r="C38" s="17"/>
      <c r="D38" s="7"/>
      <c r="E38" s="6"/>
    </row>
    <row r="39" spans="2:6" ht="12.75">
      <c r="B39" s="5">
        <v>37</v>
      </c>
      <c r="C39" s="16"/>
      <c r="D39" s="7"/>
      <c r="F39">
        <f>69+37</f>
        <v>106</v>
      </c>
    </row>
    <row r="40" spans="2:4" ht="12.75">
      <c r="B40" s="5">
        <v>38</v>
      </c>
      <c r="D40" s="7"/>
    </row>
    <row r="41" spans="2:4" ht="12.75">
      <c r="B41" s="5">
        <v>39</v>
      </c>
      <c r="D41" s="7"/>
    </row>
    <row r="42" spans="2:4" ht="12.75">
      <c r="B42" s="5">
        <v>40</v>
      </c>
      <c r="D42" s="7"/>
    </row>
    <row r="43" spans="2:4" ht="12.75">
      <c r="B43" s="5">
        <v>41</v>
      </c>
      <c r="D43" s="7"/>
    </row>
    <row r="44" spans="2:4" ht="12.75">
      <c r="B44" s="5">
        <v>42</v>
      </c>
      <c r="C44" s="16"/>
      <c r="D44" s="7"/>
    </row>
    <row r="45" spans="2:4" ht="12.75">
      <c r="B45" s="5">
        <v>43</v>
      </c>
      <c r="C45" s="16"/>
      <c r="D45" s="7"/>
    </row>
    <row r="46" spans="2:4" ht="12.75">
      <c r="B46" s="5">
        <v>44</v>
      </c>
      <c r="D46" s="7"/>
    </row>
    <row r="47" spans="2:4" ht="12.75">
      <c r="B47" s="5">
        <v>45</v>
      </c>
      <c r="C47" s="16"/>
      <c r="D47" s="7"/>
    </row>
    <row r="48" spans="2:4" ht="12.75">
      <c r="B48" s="5">
        <v>46</v>
      </c>
      <c r="D48" s="7"/>
    </row>
    <row r="49" spans="2:4" ht="12.75">
      <c r="B49" s="5">
        <v>47</v>
      </c>
      <c r="D49" s="7"/>
    </row>
    <row r="50" spans="2:4" ht="12.75">
      <c r="B50" s="5">
        <v>48</v>
      </c>
      <c r="D50" s="7"/>
    </row>
    <row r="51" spans="2:4" ht="12.75">
      <c r="B51" s="5">
        <v>49</v>
      </c>
      <c r="C51" s="16"/>
      <c r="D51" s="7"/>
    </row>
    <row r="52" spans="2:4" ht="12.75">
      <c r="B52" s="5">
        <v>50</v>
      </c>
      <c r="D52" s="7"/>
    </row>
    <row r="53" spans="2:4" ht="12.75">
      <c r="B53" s="5">
        <v>51</v>
      </c>
      <c r="D53" s="7"/>
    </row>
    <row r="54" spans="2:4" ht="12.75">
      <c r="B54" s="5">
        <v>52</v>
      </c>
      <c r="D54" s="7"/>
    </row>
    <row r="55" spans="2:4" ht="12.75">
      <c r="B55" s="5">
        <v>53</v>
      </c>
      <c r="D55" s="7"/>
    </row>
    <row r="56" spans="2:4" ht="12.75">
      <c r="B56" s="5">
        <v>54</v>
      </c>
      <c r="D56" s="7"/>
    </row>
    <row r="57" spans="2:4" ht="12.75">
      <c r="B57" s="5">
        <v>55</v>
      </c>
      <c r="D57" s="7"/>
    </row>
    <row r="58" spans="2:4" ht="12.75">
      <c r="B58" s="5">
        <v>56</v>
      </c>
      <c r="D58" s="7"/>
    </row>
    <row r="59" spans="2:4" ht="12.75">
      <c r="B59" s="5">
        <v>57</v>
      </c>
      <c r="C59" s="16"/>
      <c r="D59" s="7"/>
    </row>
    <row r="60" spans="2:4" ht="12.75">
      <c r="B60" s="5">
        <v>58</v>
      </c>
      <c r="D60" s="7"/>
    </row>
    <row r="61" spans="2:4" ht="12.75">
      <c r="B61" s="5">
        <v>59</v>
      </c>
      <c r="D61" s="7"/>
    </row>
    <row r="62" spans="2:4" ht="12.75">
      <c r="B62" s="5">
        <v>60</v>
      </c>
      <c r="D62" s="7"/>
    </row>
    <row r="63" spans="2:4" ht="12.75">
      <c r="B63" s="5">
        <v>61</v>
      </c>
      <c r="C63" s="16"/>
      <c r="D63" s="7"/>
    </row>
    <row r="64" spans="2:4" ht="12.75">
      <c r="B64" s="5">
        <v>62</v>
      </c>
      <c r="D64" s="7"/>
    </row>
    <row r="65" spans="2:4" ht="12.75">
      <c r="B65" s="5">
        <v>63</v>
      </c>
      <c r="D65" s="7"/>
    </row>
    <row r="66" spans="2:4" ht="12.75">
      <c r="B66" s="5">
        <v>64</v>
      </c>
      <c r="C66" s="16"/>
      <c r="D66" s="7"/>
    </row>
    <row r="67" spans="2:4" ht="12.75">
      <c r="B67" s="5">
        <v>65</v>
      </c>
      <c r="D67" s="7"/>
    </row>
    <row r="68" spans="2:4" ht="12.75">
      <c r="B68" s="5">
        <v>66</v>
      </c>
      <c r="D68" s="7"/>
    </row>
    <row r="69" spans="2:4" ht="12.75">
      <c r="B69" s="5">
        <v>67</v>
      </c>
      <c r="D69" s="7"/>
    </row>
    <row r="70" spans="2:4" ht="12.75">
      <c r="B70" s="5">
        <v>68</v>
      </c>
      <c r="C70" s="16"/>
      <c r="D70" s="7"/>
    </row>
    <row r="71" spans="2:4" ht="12.75">
      <c r="B71" s="5">
        <v>69</v>
      </c>
      <c r="C71" s="16"/>
      <c r="D71" s="7"/>
    </row>
    <row r="72" spans="2:4" ht="12.75">
      <c r="B72" s="5">
        <v>70</v>
      </c>
      <c r="C72" s="16"/>
      <c r="D72" s="7"/>
    </row>
    <row r="73" spans="2:4" ht="12.75">
      <c r="B73" s="5">
        <v>71</v>
      </c>
      <c r="C73" s="16"/>
      <c r="D73" s="7"/>
    </row>
    <row r="74" spans="2:4" ht="12.75">
      <c r="B74" s="5">
        <v>72</v>
      </c>
      <c r="D74" s="7"/>
    </row>
    <row r="75" spans="2:4" ht="12.75">
      <c r="B75" s="5">
        <v>73</v>
      </c>
      <c r="D75" s="7"/>
    </row>
    <row r="76" spans="2:4" ht="12.75">
      <c r="B76" s="5">
        <v>74</v>
      </c>
      <c r="D76" s="7"/>
    </row>
    <row r="77" spans="2:4" ht="12.75">
      <c r="B77" s="5">
        <v>75</v>
      </c>
      <c r="D77" s="7"/>
    </row>
    <row r="78" spans="2:4" ht="12.75">
      <c r="B78" s="5">
        <v>76</v>
      </c>
      <c r="D78" s="7"/>
    </row>
    <row r="79" spans="2:4" ht="12.75">
      <c r="B79" s="5">
        <v>77</v>
      </c>
      <c r="D79" s="7"/>
    </row>
    <row r="80" spans="2:4" ht="12.75">
      <c r="B80" s="5">
        <v>78</v>
      </c>
      <c r="D80" s="7"/>
    </row>
    <row r="81" spans="2:4" ht="12.75">
      <c r="B81" s="5">
        <v>79</v>
      </c>
      <c r="D81" s="7"/>
    </row>
    <row r="82" spans="2:4" ht="12.75">
      <c r="B82" s="5">
        <v>80</v>
      </c>
      <c r="C82" s="17"/>
      <c r="D82" s="7"/>
    </row>
    <row r="83" spans="2:4" ht="12.75">
      <c r="B83" s="5">
        <v>81</v>
      </c>
      <c r="D83" s="7"/>
    </row>
    <row r="84" spans="2:4" ht="12.75">
      <c r="B84" s="5">
        <v>82</v>
      </c>
      <c r="D84" s="7"/>
    </row>
    <row r="85" spans="2:4" ht="12.75">
      <c r="B85" s="5">
        <v>83</v>
      </c>
      <c r="C85" s="16"/>
      <c r="D85" s="7"/>
    </row>
    <row r="86" spans="2:4" ht="12.75">
      <c r="B86" s="5">
        <v>84</v>
      </c>
      <c r="D86" s="7"/>
    </row>
    <row r="87" spans="2:4" ht="12.75">
      <c r="B87" s="5">
        <v>85</v>
      </c>
      <c r="D87" s="7"/>
    </row>
    <row r="88" spans="2:4" ht="12.75">
      <c r="B88" s="5">
        <v>86</v>
      </c>
      <c r="C88" s="16"/>
      <c r="D88" s="7"/>
    </row>
    <row r="89" spans="2:4" ht="12.75">
      <c r="B89" s="5">
        <v>87</v>
      </c>
      <c r="C89" s="18"/>
      <c r="D89" s="7"/>
    </row>
    <row r="90" spans="2:4" ht="12.75">
      <c r="B90" s="5">
        <v>88</v>
      </c>
      <c r="D90" s="7"/>
    </row>
    <row r="91" spans="2:4" ht="12.75">
      <c r="B91" s="5">
        <v>89</v>
      </c>
      <c r="D91" s="7"/>
    </row>
    <row r="92" spans="2:4" ht="12.75">
      <c r="B92" s="5">
        <v>90</v>
      </c>
      <c r="D92" s="7"/>
    </row>
    <row r="93" spans="2:4" ht="12.75">
      <c r="B93" s="5">
        <v>91</v>
      </c>
      <c r="D93" s="7"/>
    </row>
    <row r="94" spans="2:4" ht="12.75">
      <c r="B94" s="5">
        <v>92</v>
      </c>
      <c r="D94" s="7"/>
    </row>
    <row r="95" spans="2:4" ht="12.75">
      <c r="B95" s="5">
        <v>93</v>
      </c>
      <c r="D95" s="7"/>
    </row>
    <row r="96" spans="2:4" ht="12.75">
      <c r="B96" s="5">
        <v>94</v>
      </c>
      <c r="C96" s="16"/>
      <c r="D96" s="7"/>
    </row>
    <row r="97" spans="2:4" ht="12.75">
      <c r="B97" s="5">
        <v>95</v>
      </c>
      <c r="C97" s="16"/>
      <c r="D97" s="7"/>
    </row>
    <row r="98" spans="2:4" ht="12.75">
      <c r="B98" s="5">
        <v>96</v>
      </c>
      <c r="D98" s="7"/>
    </row>
    <row r="99" spans="2:4" ht="12.75">
      <c r="B99" s="5">
        <v>97</v>
      </c>
      <c r="D99" s="7"/>
    </row>
    <row r="100" spans="2:4" ht="12.75">
      <c r="B100" s="5">
        <v>98</v>
      </c>
      <c r="D100" s="7"/>
    </row>
    <row r="101" spans="2:4" ht="12.75">
      <c r="B101" s="5">
        <v>99</v>
      </c>
      <c r="D101" s="7"/>
    </row>
    <row r="102" spans="2:4" ht="12.75">
      <c r="B102" s="5">
        <v>100</v>
      </c>
      <c r="C102" s="16"/>
      <c r="D102" s="7"/>
    </row>
    <row r="103" spans="2:4" ht="12.75">
      <c r="B103" s="5">
        <v>101</v>
      </c>
      <c r="D103" s="7"/>
    </row>
    <row r="104" spans="2:6" ht="12.75">
      <c r="B104" s="5">
        <v>102</v>
      </c>
      <c r="C104" s="16"/>
      <c r="D104" s="7"/>
      <c r="F104">
        <f>49+47</f>
        <v>96</v>
      </c>
    </row>
    <row r="105" spans="2:4" ht="12.75">
      <c r="B105" s="5">
        <v>103</v>
      </c>
      <c r="D105" s="7"/>
    </row>
    <row r="106" spans="2:4" ht="12.75">
      <c r="B106" s="5">
        <v>104</v>
      </c>
      <c r="D106" s="7"/>
    </row>
    <row r="107" spans="2:4" ht="12.75">
      <c r="B107" s="5">
        <v>105</v>
      </c>
      <c r="D107" s="7"/>
    </row>
    <row r="108" spans="2:4" ht="12.75">
      <c r="B108" s="5">
        <v>106</v>
      </c>
      <c r="D108" s="7"/>
    </row>
    <row r="109" spans="2:4" ht="12.75">
      <c r="B109" s="5">
        <v>107</v>
      </c>
      <c r="C109" s="16"/>
      <c r="D109" s="7"/>
    </row>
    <row r="110" spans="2:4" ht="12.75">
      <c r="B110" s="5">
        <v>108</v>
      </c>
      <c r="C110" s="16"/>
      <c r="D110" s="7"/>
    </row>
    <row r="111" spans="2:4" ht="12.75">
      <c r="B111" s="5">
        <v>109</v>
      </c>
      <c r="C111" s="16"/>
      <c r="D111" s="7"/>
    </row>
    <row r="112" spans="2:4" ht="12.75">
      <c r="B112" s="5">
        <v>110</v>
      </c>
      <c r="C112" s="16"/>
      <c r="D112" s="7"/>
    </row>
    <row r="113" spans="2:4" ht="12.75">
      <c r="B113" s="5">
        <v>111</v>
      </c>
      <c r="C113" s="17"/>
      <c r="D113" s="7"/>
    </row>
    <row r="114" spans="2:4" ht="12.75">
      <c r="B114" s="5">
        <v>112</v>
      </c>
      <c r="C114" s="16"/>
      <c r="D114" s="7"/>
    </row>
    <row r="115" spans="2:4" ht="12.75">
      <c r="B115" s="5">
        <v>113</v>
      </c>
      <c r="D115" s="7"/>
    </row>
    <row r="116" spans="2:4" ht="12.75">
      <c r="B116" s="5">
        <v>114</v>
      </c>
      <c r="D116" s="7"/>
    </row>
    <row r="117" spans="2:4" ht="12.75">
      <c r="B117" s="5">
        <v>115</v>
      </c>
      <c r="D117" s="7"/>
    </row>
    <row r="118" spans="2:4" ht="12.75">
      <c r="B118" s="5">
        <v>116</v>
      </c>
      <c r="D118" s="7"/>
    </row>
    <row r="119" spans="2:4" ht="12.75">
      <c r="B119" s="5">
        <v>117</v>
      </c>
      <c r="C119" s="16"/>
      <c r="D119" s="7"/>
    </row>
    <row r="120" spans="2:4" ht="12.75">
      <c r="B120" s="5">
        <v>118</v>
      </c>
      <c r="C120" s="17"/>
      <c r="D120" s="7"/>
    </row>
    <row r="121" spans="2:4" ht="12.75">
      <c r="B121" s="5">
        <v>119</v>
      </c>
      <c r="C121" s="16"/>
      <c r="D121" s="7"/>
    </row>
    <row r="122" spans="2:4" ht="12.75">
      <c r="B122" s="5">
        <v>120</v>
      </c>
      <c r="C122" s="16"/>
      <c r="D122" s="7"/>
    </row>
    <row r="123" spans="2:4" ht="12.75">
      <c r="B123" s="5">
        <v>121</v>
      </c>
      <c r="C123" s="17"/>
      <c r="D123" s="7"/>
    </row>
    <row r="124" spans="2:4" ht="12.75">
      <c r="B124" s="5">
        <v>122</v>
      </c>
      <c r="C124" s="16"/>
      <c r="D124" s="7"/>
    </row>
    <row r="125" spans="2:4" ht="12.75">
      <c r="B125" s="5">
        <v>123</v>
      </c>
      <c r="D125" s="7"/>
    </row>
    <row r="126" spans="2:4" ht="12.75">
      <c r="B126" s="5">
        <v>124</v>
      </c>
      <c r="D126" s="7"/>
    </row>
    <row r="127" spans="2:4" ht="12.75">
      <c r="B127" s="5">
        <v>125</v>
      </c>
      <c r="D127" s="7"/>
    </row>
    <row r="128" spans="2:4" ht="12.75">
      <c r="B128" s="5">
        <v>126</v>
      </c>
      <c r="D128" s="7"/>
    </row>
    <row r="129" spans="2:4" ht="12.75">
      <c r="B129" s="5">
        <v>127</v>
      </c>
      <c r="D129" s="7"/>
    </row>
    <row r="130" spans="2:4" ht="12.75">
      <c r="B130" s="5">
        <v>128</v>
      </c>
      <c r="D130" s="7"/>
    </row>
    <row r="131" spans="2:4" ht="12.75">
      <c r="B131" s="5">
        <v>129</v>
      </c>
      <c r="C131" s="16"/>
      <c r="D131" s="7"/>
    </row>
    <row r="132" spans="2:4" ht="12.75">
      <c r="B132" s="5">
        <v>130</v>
      </c>
      <c r="D132" s="7"/>
    </row>
    <row r="133" spans="2:4" ht="12.75">
      <c r="B133" s="5">
        <v>131</v>
      </c>
      <c r="D133" s="7"/>
    </row>
    <row r="134" spans="2:4" ht="12.75">
      <c r="B134" s="5">
        <v>132</v>
      </c>
      <c r="D134" s="7"/>
    </row>
    <row r="135" spans="2:4" ht="12.75">
      <c r="B135" s="5">
        <v>133</v>
      </c>
      <c r="D135" s="7"/>
    </row>
    <row r="136" spans="2:4" ht="12.75">
      <c r="B136" s="5">
        <v>134</v>
      </c>
      <c r="D136" s="7"/>
    </row>
    <row r="137" spans="2:4" ht="12.75">
      <c r="B137" s="5">
        <v>135</v>
      </c>
      <c r="C137" s="16"/>
      <c r="D137" s="7"/>
    </row>
    <row r="138" spans="2:4" ht="12.75">
      <c r="B138" s="5">
        <v>136</v>
      </c>
      <c r="C138" s="16"/>
      <c r="D138" s="7"/>
    </row>
    <row r="139" spans="2:4" ht="12.75">
      <c r="B139" s="5">
        <v>137</v>
      </c>
      <c r="D139" s="7"/>
    </row>
    <row r="140" spans="2:4" ht="12.75">
      <c r="B140" s="5">
        <v>138</v>
      </c>
      <c r="D140" s="7"/>
    </row>
    <row r="141" spans="2:4" ht="12.75">
      <c r="B141" s="5">
        <v>139</v>
      </c>
      <c r="D141" s="7"/>
    </row>
    <row r="142" spans="2:4" ht="12.75">
      <c r="B142" s="5">
        <v>140</v>
      </c>
      <c r="D142" s="7"/>
    </row>
    <row r="143" spans="2:4" ht="12.75">
      <c r="B143" s="5">
        <v>141</v>
      </c>
      <c r="C143" s="16"/>
      <c r="D143" s="7"/>
    </row>
    <row r="144" spans="2:4" ht="12.75">
      <c r="B144" s="5">
        <v>142</v>
      </c>
      <c r="D144" s="7"/>
    </row>
    <row r="145" spans="2:4" ht="12.75">
      <c r="B145" s="5">
        <v>143</v>
      </c>
      <c r="C145" s="16"/>
      <c r="D145" s="7"/>
    </row>
    <row r="146" spans="2:4" ht="12.75">
      <c r="B146" s="5">
        <v>144</v>
      </c>
      <c r="C146" s="17"/>
      <c r="D146" s="7"/>
    </row>
    <row r="147" spans="2:4" ht="12.75">
      <c r="B147" s="5">
        <v>145</v>
      </c>
      <c r="D147" s="7"/>
    </row>
    <row r="148" spans="2:4" ht="12.75">
      <c r="B148" s="5">
        <v>146</v>
      </c>
      <c r="D148" s="7"/>
    </row>
    <row r="149" spans="2:4" ht="12.75">
      <c r="B149" s="5">
        <v>147</v>
      </c>
      <c r="D149" s="7"/>
    </row>
    <row r="150" spans="2:4" ht="12.75">
      <c r="B150" s="5">
        <v>148</v>
      </c>
      <c r="D150" s="7"/>
    </row>
    <row r="151" spans="2:4" ht="12.75">
      <c r="B151" s="5">
        <v>149</v>
      </c>
      <c r="C151" s="16"/>
      <c r="D151" s="7"/>
    </row>
    <row r="152" spans="2:4" ht="12.75">
      <c r="B152" s="5">
        <v>150</v>
      </c>
      <c r="D152" s="7"/>
    </row>
    <row r="153" spans="2:4" ht="12.75">
      <c r="B153" s="5">
        <v>151</v>
      </c>
      <c r="D153" s="7"/>
    </row>
    <row r="154" spans="2:4" ht="12.75">
      <c r="B154" s="5">
        <v>152</v>
      </c>
      <c r="C154" s="16"/>
      <c r="D154" s="7"/>
    </row>
    <row r="155" spans="2:4" ht="12.75">
      <c r="B155" s="5">
        <v>153</v>
      </c>
      <c r="C155" s="16"/>
      <c r="D155" s="7"/>
    </row>
    <row r="156" spans="2:4" ht="12.75">
      <c r="B156" s="5">
        <v>154</v>
      </c>
      <c r="D156" s="7"/>
    </row>
    <row r="157" spans="2:4" ht="12.75">
      <c r="B157" s="5">
        <v>155</v>
      </c>
      <c r="D157" s="7"/>
    </row>
    <row r="158" spans="2:4" ht="12.75">
      <c r="B158" s="5">
        <v>156</v>
      </c>
      <c r="D158" s="7"/>
    </row>
    <row r="159" spans="2:4" ht="12.75">
      <c r="B159" s="5">
        <v>157</v>
      </c>
      <c r="D159" s="7"/>
    </row>
    <row r="160" spans="2:4" ht="12.75">
      <c r="B160" s="5">
        <v>158</v>
      </c>
      <c r="D160" s="7"/>
    </row>
    <row r="161" spans="2:4" ht="12.75">
      <c r="B161" s="5">
        <v>159</v>
      </c>
      <c r="D161" s="7"/>
    </row>
    <row r="162" spans="2:4" ht="12.75">
      <c r="B162" s="5">
        <v>160</v>
      </c>
      <c r="C162" s="16"/>
      <c r="D162" s="7"/>
    </row>
    <row r="163" spans="2:4" ht="12.75">
      <c r="B163" s="5">
        <v>161</v>
      </c>
      <c r="D163" s="7"/>
    </row>
    <row r="164" spans="2:4" ht="12.75">
      <c r="B164" s="5">
        <v>162</v>
      </c>
      <c r="C164" s="16"/>
      <c r="D164" s="7"/>
    </row>
    <row r="165" spans="2:4" ht="12.75">
      <c r="B165" s="5">
        <v>163</v>
      </c>
      <c r="C165" s="16"/>
      <c r="D165" s="7"/>
    </row>
    <row r="166" spans="2:4" ht="12.75">
      <c r="B166" s="5">
        <v>164</v>
      </c>
      <c r="D166" s="7"/>
    </row>
    <row r="167" spans="2:4" ht="12.75">
      <c r="B167" s="5">
        <v>165</v>
      </c>
      <c r="D167" s="7"/>
    </row>
    <row r="168" spans="2:4" ht="12.75">
      <c r="B168" s="5">
        <v>166</v>
      </c>
      <c r="D168" s="7"/>
    </row>
    <row r="169" spans="2:4" ht="12.75">
      <c r="B169" s="5">
        <v>167</v>
      </c>
      <c r="C169" s="16"/>
      <c r="D169" s="7"/>
    </row>
    <row r="170" spans="2:4" ht="12.75">
      <c r="B170" s="5">
        <v>168</v>
      </c>
      <c r="D170" s="7"/>
    </row>
    <row r="171" spans="2:4" ht="12.75">
      <c r="B171" s="5">
        <v>169</v>
      </c>
      <c r="D171" s="7"/>
    </row>
    <row r="172" spans="2:4" ht="12.75">
      <c r="B172" s="5">
        <v>170</v>
      </c>
      <c r="C172" s="17"/>
      <c r="D172" s="7"/>
    </row>
    <row r="173" spans="2:4" ht="12.75">
      <c r="B173" s="5">
        <v>171</v>
      </c>
      <c r="D173" s="7"/>
    </row>
    <row r="174" spans="2:4" ht="12.75">
      <c r="B174" s="5">
        <v>172</v>
      </c>
      <c r="C174" s="16"/>
      <c r="D174" s="7"/>
    </row>
    <row r="175" spans="2:4" ht="12.75">
      <c r="B175" s="5">
        <v>173</v>
      </c>
      <c r="D175" s="7"/>
    </row>
    <row r="176" spans="2:4" ht="12.75">
      <c r="B176" s="5">
        <v>174</v>
      </c>
      <c r="C176" s="16"/>
      <c r="D176" s="7"/>
    </row>
    <row r="177" spans="2:4" ht="12.75">
      <c r="B177" s="5">
        <v>175</v>
      </c>
      <c r="D177" s="7"/>
    </row>
    <row r="178" spans="2:4" ht="12.75">
      <c r="B178" s="5">
        <v>176</v>
      </c>
      <c r="C178" s="16"/>
      <c r="D178" s="7"/>
    </row>
    <row r="179" spans="2:4" ht="12.75">
      <c r="B179" s="5">
        <v>177</v>
      </c>
      <c r="D179" s="7"/>
    </row>
    <row r="180" spans="2:4" ht="12.75">
      <c r="B180" s="5">
        <v>178</v>
      </c>
      <c r="D180" s="7"/>
    </row>
    <row r="181" spans="2:4" ht="12.75">
      <c r="B181" s="5">
        <v>179</v>
      </c>
      <c r="D181" s="7"/>
    </row>
    <row r="182" spans="2:4" ht="12.75">
      <c r="B182" s="5">
        <v>180</v>
      </c>
      <c r="D182" s="7"/>
    </row>
    <row r="183" spans="2:4" ht="12.75">
      <c r="B183" s="5">
        <v>181</v>
      </c>
      <c r="D183" s="7"/>
    </row>
    <row r="184" spans="2:4" ht="12.75">
      <c r="B184" s="5">
        <v>182</v>
      </c>
      <c r="D184" s="7"/>
    </row>
    <row r="185" spans="2:4" ht="12.75">
      <c r="B185" s="5">
        <v>183</v>
      </c>
      <c r="D185" s="7"/>
    </row>
    <row r="186" spans="2:4" ht="12.75">
      <c r="B186" s="5">
        <v>184</v>
      </c>
      <c r="D186" s="7"/>
    </row>
    <row r="187" spans="2:4" ht="12.75">
      <c r="B187" s="5">
        <v>185</v>
      </c>
      <c r="D187" s="7"/>
    </row>
    <row r="188" spans="2:4" ht="12.75">
      <c r="B188" s="5">
        <v>186</v>
      </c>
      <c r="D188" s="7"/>
    </row>
    <row r="189" spans="2:4" ht="12.75">
      <c r="B189" s="5">
        <v>187</v>
      </c>
      <c r="D189" s="7"/>
    </row>
    <row r="190" spans="2:4" ht="12.75">
      <c r="B190" s="5">
        <v>188</v>
      </c>
      <c r="D190" s="7"/>
    </row>
    <row r="191" spans="2:4" ht="12.75">
      <c r="B191" s="5">
        <v>189</v>
      </c>
      <c r="D191" s="7"/>
    </row>
    <row r="192" spans="2:4" ht="12.75">
      <c r="B192" s="5">
        <v>190</v>
      </c>
      <c r="D192" s="7"/>
    </row>
    <row r="193" spans="2:4" ht="12.75">
      <c r="B193" s="5">
        <v>191</v>
      </c>
      <c r="D193" s="7"/>
    </row>
    <row r="194" spans="2:4" ht="12.75">
      <c r="B194" s="5">
        <v>192</v>
      </c>
      <c r="D194" s="7"/>
    </row>
    <row r="195" spans="2:4" ht="12.75">
      <c r="B195" s="5">
        <v>193</v>
      </c>
      <c r="D195" s="7"/>
    </row>
    <row r="196" spans="2:4" ht="12.75">
      <c r="B196" s="5">
        <v>194</v>
      </c>
      <c r="D196" s="7"/>
    </row>
    <row r="197" spans="2:4" ht="12.75">
      <c r="B197" s="5">
        <v>195</v>
      </c>
      <c r="D197" s="7"/>
    </row>
    <row r="198" spans="2:4" ht="12.75">
      <c r="B198" s="5">
        <v>196</v>
      </c>
      <c r="D198" s="7"/>
    </row>
    <row r="199" spans="2:4" ht="12.75">
      <c r="B199" s="5">
        <v>197</v>
      </c>
      <c r="D199" s="7"/>
    </row>
    <row r="200" spans="2:4" ht="12.75">
      <c r="B200" s="5">
        <v>198</v>
      </c>
      <c r="D200" s="7"/>
    </row>
    <row r="201" spans="2:4" ht="12.75">
      <c r="B201" s="5">
        <v>199</v>
      </c>
      <c r="D201" s="7"/>
    </row>
    <row r="202" spans="2:4" ht="12.75">
      <c r="B202" s="5">
        <v>200</v>
      </c>
      <c r="D202" s="7"/>
    </row>
  </sheetData>
  <sheetProtection/>
  <printOptions/>
  <pageMargins left="0.75" right="0.75" top="1" bottom="1" header="0.5" footer="0.5"/>
  <pageSetup fitToHeight="1" fitToWidth="1" horizontalDpi="1200" verticalDpi="12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CTF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Carlisle</dc:creator>
  <cp:keywords/>
  <dc:description/>
  <cp:lastModifiedBy>Peter</cp:lastModifiedBy>
  <cp:lastPrinted>2008-11-12T13:05:33Z</cp:lastPrinted>
  <dcterms:created xsi:type="dcterms:W3CDTF">2007-06-25T05:25:20Z</dcterms:created>
  <dcterms:modified xsi:type="dcterms:W3CDTF">2023-07-07T14:47:00Z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